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9" activeTab="0"/>
  </bookViews>
  <sheets>
    <sheet name="Erfassung" sheetId="1" r:id="rId1"/>
    <sheet name="intern" sheetId="2" r:id="rId2"/>
    <sheet name="Aufgabenauswertung" sheetId="3" r:id="rId3"/>
  </sheets>
  <definedNames>
    <definedName name="_xlnm.Print_Area" localSheetId="0">'Erfassung'!$A$1:$Q$65</definedName>
    <definedName name="OLE_LINK1_2">'intern'!$A$2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>in dieser Spalte die Schülernamen einfügen, jetzt nicht erforderlich</t>
        </r>
      </text>
    </comment>
    <comment ref="N44" authorId="0">
      <text>
        <r>
          <rPr>
            <b/>
            <sz val="10"/>
            <color indexed="8"/>
            <rFont val="Tahoma"/>
            <family val="2"/>
          </rPr>
          <t xml:space="preserve">Lösungsgrad aller Schüler in diesem Lernbereich
</t>
        </r>
      </text>
    </comment>
  </commentList>
</comments>
</file>

<file path=xl/sharedStrings.xml><?xml version="1.0" encoding="utf-8"?>
<sst xmlns="http://schemas.openxmlformats.org/spreadsheetml/2006/main" count="117" uniqueCount="48">
  <si>
    <t>Klasse</t>
  </si>
  <si>
    <t>maximale Punkte</t>
  </si>
  <si>
    <t>Lösungsgrad</t>
  </si>
  <si>
    <t>Lernbereich</t>
  </si>
  <si>
    <t>I</t>
  </si>
  <si>
    <t>II</t>
  </si>
  <si>
    <t>III</t>
  </si>
  <si>
    <t>IV</t>
  </si>
  <si>
    <t>im Bereich I:</t>
  </si>
  <si>
    <t>im Bereich II:</t>
  </si>
  <si>
    <t>im Bereich III:</t>
  </si>
  <si>
    <t>im Bereich IV:</t>
  </si>
  <si>
    <t>Nr.</t>
  </si>
  <si>
    <t>Schüler</t>
  </si>
  <si>
    <t>Content</t>
  </si>
  <si>
    <t>Lang.</t>
  </si>
  <si>
    <t>Summe</t>
  </si>
  <si>
    <t>Note</t>
  </si>
  <si>
    <t>Listening</t>
  </si>
  <si>
    <t>Reading</t>
  </si>
  <si>
    <t>Writing</t>
  </si>
  <si>
    <t>Use of English</t>
  </si>
  <si>
    <t>Summe der erreichten Punkte</t>
  </si>
  <si>
    <t>Lernbereich I</t>
  </si>
  <si>
    <t>Lernbereich II</t>
  </si>
  <si>
    <t>Lernbereich III</t>
  </si>
  <si>
    <t>Lernbereich IV</t>
  </si>
  <si>
    <t>Durchschnitt</t>
  </si>
  <si>
    <t>Lösungsgrad in %</t>
  </si>
  <si>
    <t>Schülerzahl</t>
  </si>
  <si>
    <t>Notenschlüssel</t>
  </si>
  <si>
    <t>Umrechung von Punkten in Noten</t>
  </si>
  <si>
    <t>allgemein</t>
  </si>
  <si>
    <t>Obergrenze</t>
  </si>
  <si>
    <t>Untergrenze</t>
  </si>
  <si>
    <t>Notenverteilung</t>
  </si>
  <si>
    <t>erreichte Punkte:</t>
  </si>
  <si>
    <t>Lösungsgrad:</t>
  </si>
  <si>
    <t>Punkte</t>
  </si>
  <si>
    <t>maximale Punkte:</t>
  </si>
  <si>
    <t>Häufigkeit</t>
  </si>
  <si>
    <t>Prozent</t>
  </si>
  <si>
    <t xml:space="preserve"> </t>
  </si>
  <si>
    <t>Writing Content</t>
  </si>
  <si>
    <t>Writing Language</t>
  </si>
  <si>
    <t>Task 1</t>
  </si>
  <si>
    <t>Task 2</t>
  </si>
  <si>
    <t>Task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</si>
</sst>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sz val="11"/>
      <name val="Arial"/>
      <family val="2"/>
    </font>
    <font>
      <b/>
      <sz val="10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9.75"/>
      <color indexed="8"/>
      <name val="Arial"/>
      <family val="0"/>
    </font>
    <font>
      <sz val="9.25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5.7"/>
      <color indexed="8"/>
      <name val="Arial"/>
      <family val="0"/>
    </font>
    <font>
      <b/>
      <sz val="8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0" borderId="2" applyNumberFormat="0" applyAlignment="0" applyProtection="0"/>
    <xf numFmtId="41" fontId="0" fillId="0" borderId="0" applyFill="0" applyBorder="0" applyAlignment="0" applyProtection="0"/>
    <xf numFmtId="0" fontId="45" fillId="41" borderId="2" applyNumberFormat="0" applyAlignment="0" applyProtection="0"/>
    <xf numFmtId="0" fontId="46" fillId="0" borderId="3" applyNumberFormat="0" applyFill="0" applyAlignment="0" applyProtection="0"/>
    <xf numFmtId="0" fontId="3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42" borderId="0" applyNumberFormat="0" applyBorder="0" applyAlignment="0" applyProtection="0"/>
    <xf numFmtId="43" fontId="0" fillId="0" borderId="0" applyFill="0" applyBorder="0" applyAlignment="0" applyProtection="0"/>
    <xf numFmtId="0" fontId="49" fillId="43" borderId="0" applyNumberFormat="0" applyBorder="0" applyAlignment="0" applyProtection="0"/>
    <xf numFmtId="0" fontId="0" fillId="44" borderId="5" applyNumberFormat="0" applyFont="0" applyAlignment="0" applyProtection="0"/>
    <xf numFmtId="9" fontId="0" fillId="0" borderId="0" applyFill="0" applyBorder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46" borderId="10" applyNumberFormat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47" borderId="0" xfId="0" applyFont="1" applyFill="1" applyAlignment="1" applyProtection="1">
      <alignment/>
      <protection/>
    </xf>
    <xf numFmtId="0" fontId="6" fillId="47" borderId="0" xfId="0" applyFont="1" applyFill="1" applyAlignment="1" applyProtection="1">
      <alignment horizontal="right"/>
      <protection/>
    </xf>
    <xf numFmtId="0" fontId="5" fillId="47" borderId="0" xfId="0" applyFont="1" applyFill="1" applyAlignment="1" applyProtection="1">
      <alignment horizontal="center"/>
      <protection/>
    </xf>
    <xf numFmtId="0" fontId="6" fillId="47" borderId="0" xfId="0" applyFont="1" applyFill="1" applyAlignment="1" applyProtection="1">
      <alignment/>
      <protection/>
    </xf>
    <xf numFmtId="0" fontId="5" fillId="47" borderId="11" xfId="0" applyFont="1" applyFill="1" applyBorder="1" applyAlignment="1" applyProtection="1">
      <alignment/>
      <protection/>
    </xf>
    <xf numFmtId="0" fontId="5" fillId="47" borderId="12" xfId="0" applyFont="1" applyFill="1" applyBorder="1" applyAlignment="1" applyProtection="1">
      <alignment horizontal="right"/>
      <protection/>
    </xf>
    <xf numFmtId="0" fontId="5" fillId="47" borderId="13" xfId="0" applyFont="1" applyFill="1" applyBorder="1" applyAlignment="1" applyProtection="1">
      <alignment horizontal="center"/>
      <protection/>
    </xf>
    <xf numFmtId="1" fontId="5" fillId="47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47" borderId="16" xfId="0" applyFont="1" applyFill="1" applyBorder="1" applyAlignment="1" applyProtection="1">
      <alignment/>
      <protection/>
    </xf>
    <xf numFmtId="0" fontId="5" fillId="47" borderId="17" xfId="0" applyFont="1" applyFill="1" applyBorder="1" applyAlignment="1" applyProtection="1">
      <alignment horizontal="right"/>
      <protection/>
    </xf>
    <xf numFmtId="0" fontId="5" fillId="47" borderId="17" xfId="0" applyFont="1" applyFill="1" applyBorder="1" applyAlignment="1" applyProtection="1">
      <alignment horizontal="center"/>
      <protection/>
    </xf>
    <xf numFmtId="0" fontId="5" fillId="47" borderId="18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47" borderId="20" xfId="0" applyFont="1" applyFill="1" applyBorder="1" applyAlignment="1" applyProtection="1">
      <alignment/>
      <protection/>
    </xf>
    <xf numFmtId="0" fontId="6" fillId="47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5" fillId="47" borderId="24" xfId="0" applyFont="1" applyFill="1" applyBorder="1" applyAlignment="1" applyProtection="1">
      <alignment horizontal="center"/>
      <protection/>
    </xf>
    <xf numFmtId="0" fontId="6" fillId="13" borderId="12" xfId="0" applyFont="1" applyFill="1" applyBorder="1" applyAlignment="1" applyProtection="1">
      <alignment horizontal="center"/>
      <protection/>
    </xf>
    <xf numFmtId="10" fontId="5" fillId="13" borderId="11" xfId="0" applyNumberFormat="1" applyFont="1" applyFill="1" applyBorder="1" applyAlignment="1" applyProtection="1">
      <alignment horizontal="center"/>
      <protection/>
    </xf>
    <xf numFmtId="10" fontId="5" fillId="13" borderId="13" xfId="0" applyNumberFormat="1" applyFont="1" applyFill="1" applyBorder="1" applyAlignment="1" applyProtection="1">
      <alignment horizontal="center"/>
      <protection/>
    </xf>
    <xf numFmtId="10" fontId="5" fillId="13" borderId="14" xfId="0" applyNumberFormat="1" applyFont="1" applyFill="1" applyBorder="1" applyAlignment="1" applyProtection="1">
      <alignment horizontal="center"/>
      <protection/>
    </xf>
    <xf numFmtId="0" fontId="5" fillId="47" borderId="25" xfId="0" applyFont="1" applyFill="1" applyBorder="1" applyAlignment="1" applyProtection="1">
      <alignment horizontal="center"/>
      <protection/>
    </xf>
    <xf numFmtId="0" fontId="6" fillId="13" borderId="26" xfId="0" applyFont="1" applyFill="1" applyBorder="1" applyAlignment="1" applyProtection="1">
      <alignment horizontal="center"/>
      <protection/>
    </xf>
    <xf numFmtId="10" fontId="5" fillId="13" borderId="16" xfId="0" applyNumberFormat="1" applyFont="1" applyFill="1" applyBorder="1" applyAlignment="1" applyProtection="1">
      <alignment horizontal="center"/>
      <protection/>
    </xf>
    <xf numFmtId="10" fontId="5" fillId="13" borderId="17" xfId="0" applyNumberFormat="1" applyFont="1" applyFill="1" applyBorder="1" applyAlignment="1" applyProtection="1">
      <alignment horizontal="center"/>
      <protection/>
    </xf>
    <xf numFmtId="10" fontId="5" fillId="13" borderId="18" xfId="0" applyNumberFormat="1" applyFont="1" applyFill="1" applyBorder="1" applyAlignment="1" applyProtection="1">
      <alignment horizontal="center"/>
      <protection/>
    </xf>
    <xf numFmtId="0" fontId="5" fillId="47" borderId="27" xfId="0" applyFont="1" applyFill="1" applyBorder="1" applyAlignment="1" applyProtection="1">
      <alignment horizontal="center"/>
      <protection/>
    </xf>
    <xf numFmtId="0" fontId="5" fillId="47" borderId="28" xfId="0" applyFont="1" applyFill="1" applyBorder="1" applyAlignment="1" applyProtection="1">
      <alignment horizontal="center"/>
      <protection/>
    </xf>
    <xf numFmtId="0" fontId="6" fillId="13" borderId="29" xfId="0" applyFont="1" applyFill="1" applyBorder="1" applyAlignment="1" applyProtection="1">
      <alignment horizontal="center"/>
      <protection/>
    </xf>
    <xf numFmtId="10" fontId="5" fillId="13" borderId="30" xfId="0" applyNumberFormat="1" applyFont="1" applyFill="1" applyBorder="1" applyAlignment="1" applyProtection="1">
      <alignment horizontal="center"/>
      <protection/>
    </xf>
    <xf numFmtId="10" fontId="5" fillId="13" borderId="31" xfId="0" applyNumberFormat="1" applyFont="1" applyFill="1" applyBorder="1" applyAlignment="1" applyProtection="1">
      <alignment horizontal="center"/>
      <protection/>
    </xf>
    <xf numFmtId="10" fontId="5" fillId="13" borderId="32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13" borderId="33" xfId="0" applyFont="1" applyFill="1" applyBorder="1" applyAlignment="1" applyProtection="1">
      <alignment horizontal="center"/>
      <protection/>
    </xf>
    <xf numFmtId="2" fontId="6" fillId="47" borderId="14" xfId="0" applyNumberFormat="1" applyFont="1" applyFill="1" applyBorder="1" applyAlignment="1" applyProtection="1">
      <alignment horizontal="center"/>
      <protection/>
    </xf>
    <xf numFmtId="0" fontId="9" fillId="33" borderId="34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35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wrapText="1"/>
      <protection/>
    </xf>
    <xf numFmtId="2" fontId="5" fillId="13" borderId="17" xfId="0" applyNumberFormat="1" applyFont="1" applyFill="1" applyBorder="1" applyAlignment="1" applyProtection="1">
      <alignment horizontal="center"/>
      <protection/>
    </xf>
    <xf numFmtId="0" fontId="5" fillId="13" borderId="36" xfId="0" applyFont="1" applyFill="1" applyBorder="1" applyAlignment="1" applyProtection="1">
      <alignment horizontal="center"/>
      <protection/>
    </xf>
    <xf numFmtId="2" fontId="6" fillId="13" borderId="32" xfId="0" applyNumberFormat="1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/>
      <protection/>
    </xf>
    <xf numFmtId="0" fontId="5" fillId="33" borderId="38" xfId="0" applyFont="1" applyFill="1" applyBorder="1" applyAlignment="1" applyProtection="1">
      <alignment/>
      <protection/>
    </xf>
    <xf numFmtId="0" fontId="5" fillId="33" borderId="39" xfId="0" applyFont="1" applyFill="1" applyBorder="1" applyAlignment="1" applyProtection="1">
      <alignment/>
      <protection/>
    </xf>
    <xf numFmtId="0" fontId="6" fillId="33" borderId="40" xfId="0" applyFont="1" applyFill="1" applyBorder="1" applyAlignment="1" applyProtection="1">
      <alignment wrapText="1"/>
      <protection/>
    </xf>
    <xf numFmtId="164" fontId="5" fillId="13" borderId="41" xfId="0" applyNumberFormat="1" applyFont="1" applyFill="1" applyBorder="1" applyAlignment="1" applyProtection="1">
      <alignment horizontal="center"/>
      <protection/>
    </xf>
    <xf numFmtId="164" fontId="5" fillId="13" borderId="31" xfId="0" applyNumberFormat="1" applyFont="1" applyFill="1" applyBorder="1" applyAlignment="1" applyProtection="1">
      <alignment horizontal="center"/>
      <protection/>
    </xf>
    <xf numFmtId="164" fontId="5" fillId="13" borderId="32" xfId="0" applyNumberFormat="1" applyFont="1" applyFill="1" applyBorder="1" applyAlignment="1" applyProtection="1">
      <alignment horizontal="center"/>
      <protection/>
    </xf>
    <xf numFmtId="10" fontId="9" fillId="13" borderId="42" xfId="0" applyNumberFormat="1" applyFont="1" applyFill="1" applyBorder="1" applyAlignment="1" applyProtection="1">
      <alignment horizontal="center"/>
      <protection/>
    </xf>
    <xf numFmtId="0" fontId="6" fillId="33" borderId="43" xfId="0" applyFont="1" applyFill="1" applyBorder="1" applyAlignment="1" applyProtection="1">
      <alignment wrapText="1"/>
      <protection/>
    </xf>
    <xf numFmtId="0" fontId="5" fillId="13" borderId="23" xfId="0" applyFont="1" applyFill="1" applyBorder="1" applyAlignment="1" applyProtection="1">
      <alignment horizontal="center"/>
      <protection/>
    </xf>
    <xf numFmtId="0" fontId="5" fillId="47" borderId="0" xfId="0" applyFont="1" applyFill="1" applyBorder="1" applyAlignment="1" applyProtection="1">
      <alignment horizontal="center"/>
      <protection/>
    </xf>
    <xf numFmtId="0" fontId="0" fillId="47" borderId="0" xfId="0" applyFill="1" applyAlignment="1" applyProtection="1">
      <alignment/>
      <protection/>
    </xf>
    <xf numFmtId="0" fontId="5" fillId="47" borderId="0" xfId="0" applyFont="1" applyFill="1" applyBorder="1" applyAlignment="1" applyProtection="1">
      <alignment/>
      <protection/>
    </xf>
    <xf numFmtId="0" fontId="11" fillId="47" borderId="0" xfId="0" applyFont="1" applyFill="1" applyBorder="1" applyAlignment="1" applyProtection="1">
      <alignment horizontal="center"/>
      <protection/>
    </xf>
    <xf numFmtId="0" fontId="12" fillId="47" borderId="0" xfId="0" applyFont="1" applyFill="1" applyBorder="1" applyAlignment="1" applyProtection="1">
      <alignment/>
      <protection/>
    </xf>
    <xf numFmtId="0" fontId="5" fillId="47" borderId="0" xfId="0" applyFont="1" applyFill="1" applyBorder="1" applyAlignment="1" applyProtection="1">
      <alignment/>
      <protection/>
    </xf>
    <xf numFmtId="0" fontId="12" fillId="47" borderId="0" xfId="0" applyFont="1" applyFill="1" applyBorder="1" applyAlignment="1" applyProtection="1">
      <alignment horizontal="center"/>
      <protection/>
    </xf>
    <xf numFmtId="0" fontId="9" fillId="47" borderId="0" xfId="0" applyFont="1" applyFill="1" applyBorder="1" applyAlignment="1" applyProtection="1">
      <alignment/>
      <protection/>
    </xf>
    <xf numFmtId="0" fontId="13" fillId="47" borderId="0" xfId="0" applyFont="1" applyFill="1" applyBorder="1" applyAlignment="1" applyProtection="1">
      <alignment/>
      <protection/>
    </xf>
    <xf numFmtId="10" fontId="14" fillId="47" borderId="0" xfId="0" applyNumberFormat="1" applyFont="1" applyFill="1" applyBorder="1" applyAlignment="1" applyProtection="1">
      <alignment horizontal="center"/>
      <protection/>
    </xf>
    <xf numFmtId="0" fontId="15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5" fillId="0" borderId="34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5" fillId="33" borderId="43" xfId="0" applyFont="1" applyFill="1" applyBorder="1" applyAlignment="1" applyProtection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33" borderId="47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5" fillId="33" borderId="16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15" fillId="33" borderId="11" xfId="0" applyFont="1" applyFill="1" applyBorder="1" applyAlignment="1" applyProtection="1">
      <alignment horizontal="center"/>
      <protection/>
    </xf>
    <xf numFmtId="0" fontId="0" fillId="13" borderId="13" xfId="0" applyFont="1" applyFill="1" applyBorder="1" applyAlignment="1" applyProtection="1">
      <alignment horizontal="center"/>
      <protection/>
    </xf>
    <xf numFmtId="10" fontId="0" fillId="13" borderId="14" xfId="0" applyNumberFormat="1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center"/>
      <protection/>
    </xf>
    <xf numFmtId="0" fontId="0" fillId="13" borderId="17" xfId="0" applyFont="1" applyFill="1" applyBorder="1" applyAlignment="1" applyProtection="1">
      <alignment horizontal="center"/>
      <protection/>
    </xf>
    <xf numFmtId="10" fontId="0" fillId="13" borderId="18" xfId="0" applyNumberFormat="1" applyFont="1" applyFill="1" applyBorder="1" applyAlignment="1" applyProtection="1">
      <alignment/>
      <protection/>
    </xf>
    <xf numFmtId="0" fontId="15" fillId="33" borderId="30" xfId="0" applyFont="1" applyFill="1" applyBorder="1" applyAlignment="1" applyProtection="1">
      <alignment horizontal="center"/>
      <protection/>
    </xf>
    <xf numFmtId="0" fontId="0" fillId="13" borderId="31" xfId="0" applyFont="1" applyFill="1" applyBorder="1" applyAlignment="1" applyProtection="1">
      <alignment horizontal="center"/>
      <protection/>
    </xf>
    <xf numFmtId="10" fontId="0" fillId="13" borderId="32" xfId="0" applyNumberFormat="1" applyFont="1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  <xf numFmtId="0" fontId="15" fillId="33" borderId="44" xfId="0" applyFont="1" applyFill="1" applyBorder="1" applyAlignment="1">
      <alignment/>
    </xf>
    <xf numFmtId="0" fontId="15" fillId="33" borderId="45" xfId="0" applyFont="1" applyFill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5" xfId="0" applyFont="1" applyBorder="1" applyAlignment="1">
      <alignment/>
    </xf>
    <xf numFmtId="0" fontId="15" fillId="0" borderId="45" xfId="0" applyFont="1" applyFill="1" applyBorder="1" applyAlignment="1">
      <alignment/>
    </xf>
    <xf numFmtId="0" fontId="0" fillId="0" borderId="46" xfId="0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22" borderId="0" xfId="0" applyFont="1" applyFill="1" applyBorder="1" applyAlignment="1">
      <alignment/>
    </xf>
    <xf numFmtId="164" fontId="0" fillId="22" borderId="35" xfId="0" applyNumberFormat="1" applyFill="1" applyBorder="1" applyAlignment="1">
      <alignment/>
    </xf>
    <xf numFmtId="0" fontId="15" fillId="0" borderId="37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3" borderId="35" xfId="0" applyFill="1" applyBorder="1" applyAlignment="1">
      <alignment/>
    </xf>
    <xf numFmtId="0" fontId="15" fillId="22" borderId="37" xfId="0" applyFont="1" applyFill="1" applyBorder="1" applyAlignment="1">
      <alignment/>
    </xf>
    <xf numFmtId="1" fontId="0" fillId="22" borderId="37" xfId="0" applyNumberFormat="1" applyFill="1" applyBorder="1" applyAlignment="1">
      <alignment horizontal="center"/>
    </xf>
    <xf numFmtId="1" fontId="0" fillId="22" borderId="38" xfId="0" applyNumberFormat="1" applyFill="1" applyBorder="1" applyAlignment="1">
      <alignment horizontal="center"/>
    </xf>
    <xf numFmtId="1" fontId="0" fillId="22" borderId="39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58" fillId="0" borderId="0" xfId="0" applyFont="1" applyFill="1" applyBorder="1" applyAlignment="1">
      <alignment/>
    </xf>
    <xf numFmtId="1" fontId="0" fillId="0" borderId="52" xfId="0" applyNumberForma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" fontId="0" fillId="22" borderId="59" xfId="0" applyNumberFormat="1" applyFill="1" applyBorder="1" applyAlignment="1">
      <alignment horizontal="center"/>
    </xf>
    <xf numFmtId="1" fontId="0" fillId="22" borderId="52" xfId="0" applyNumberFormat="1" applyFill="1" applyBorder="1" applyAlignment="1">
      <alignment horizontal="center"/>
    </xf>
    <xf numFmtId="1" fontId="0" fillId="22" borderId="60" xfId="0" applyNumberForma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5" fillId="48" borderId="65" xfId="0" applyFont="1" applyFill="1" applyBorder="1" applyAlignment="1" applyProtection="1">
      <alignment/>
      <protection locked="0"/>
    </xf>
    <xf numFmtId="0" fontId="5" fillId="48" borderId="66" xfId="0" applyFont="1" applyFill="1" applyBorder="1" applyAlignment="1" applyProtection="1">
      <alignment/>
      <protection locked="0"/>
    </xf>
    <xf numFmtId="0" fontId="5" fillId="48" borderId="34" xfId="0" applyFont="1" applyFill="1" applyBorder="1" applyAlignment="1" applyProtection="1">
      <alignment/>
      <protection locked="0"/>
    </xf>
    <xf numFmtId="0" fontId="5" fillId="48" borderId="67" xfId="0" applyFont="1" applyFill="1" applyBorder="1" applyAlignment="1" applyProtection="1">
      <alignment/>
      <protection locked="0"/>
    </xf>
    <xf numFmtId="0" fontId="5" fillId="13" borderId="68" xfId="0" applyFont="1" applyFill="1" applyBorder="1" applyAlignment="1" applyProtection="1">
      <alignment horizontal="center"/>
      <protection/>
    </xf>
    <xf numFmtId="0" fontId="5" fillId="13" borderId="69" xfId="0" applyFont="1" applyFill="1" applyBorder="1" applyAlignment="1" applyProtection="1">
      <alignment horizontal="center"/>
      <protection/>
    </xf>
    <xf numFmtId="0" fontId="5" fillId="13" borderId="70" xfId="0" applyFont="1" applyFill="1" applyBorder="1" applyAlignment="1" applyProtection="1">
      <alignment horizontal="center"/>
      <protection/>
    </xf>
    <xf numFmtId="0" fontId="5" fillId="48" borderId="71" xfId="0" applyFont="1" applyFill="1" applyBorder="1" applyAlignment="1" applyProtection="1">
      <alignment horizontal="center"/>
      <protection locked="0"/>
    </xf>
    <xf numFmtId="0" fontId="5" fillId="48" borderId="72" xfId="0" applyFont="1" applyFill="1" applyBorder="1" applyAlignment="1" applyProtection="1">
      <alignment horizontal="center"/>
      <protection locked="0"/>
    </xf>
    <xf numFmtId="0" fontId="5" fillId="48" borderId="73" xfId="0" applyFont="1" applyFill="1" applyBorder="1" applyAlignment="1" applyProtection="1">
      <alignment horizontal="center"/>
      <protection locked="0"/>
    </xf>
    <xf numFmtId="0" fontId="6" fillId="47" borderId="74" xfId="0" applyFont="1" applyFill="1" applyBorder="1" applyAlignment="1" applyProtection="1">
      <alignment horizontal="center"/>
      <protection/>
    </xf>
    <xf numFmtId="0" fontId="6" fillId="47" borderId="75" xfId="0" applyFont="1" applyFill="1" applyBorder="1" applyAlignment="1" applyProtection="1">
      <alignment horizontal="center"/>
      <protection/>
    </xf>
    <xf numFmtId="0" fontId="7" fillId="47" borderId="75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15" fillId="33" borderId="15" xfId="0" applyFont="1" applyFill="1" applyBorder="1" applyAlignment="1" applyProtection="1">
      <alignment horizontal="center"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Ergebnisse nach Lernbereichen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7"/>
          <c:w val="0.959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Erfassung!$N$42:$Q$42</c:f>
              <c:strCache/>
            </c:strRef>
          </c:cat>
          <c:val>
            <c:numRef>
              <c:f>Erfassung!$N$44:$Q$44</c:f>
              <c:numCache/>
            </c:numRef>
          </c:val>
        </c:ser>
        <c:axId val="58792125"/>
        <c:axId val="59367078"/>
      </c:bar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7078"/>
        <c:crossesAt val="0"/>
        <c:auto val="1"/>
        <c:lblOffset val="100"/>
        <c:tickLblSkip val="1"/>
        <c:noMultiLvlLbl val="0"/>
      </c:catAx>
      <c:valAx>
        <c:axId val="5936707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212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2"/>
          <c:w val="0.859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Aufgabenauswertung!$A$112:$B$112</c:f>
              <c:strCache>
                <c:ptCount val="1"/>
                <c:pt idx="0">
                  <c:v>Use of English Task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Aufgabenauswertung!$B$114:$L$114</c:f>
              <c:numCache/>
            </c:numRef>
          </c:cat>
          <c:val>
            <c:numRef>
              <c:f>Aufgabenauswertung!$B$116:$L$116</c:f>
              <c:numCache/>
            </c:numRef>
          </c:val>
        </c:ser>
        <c:axId val="17209639"/>
        <c:axId val="20669024"/>
      </c:barChart>
      <c:catAx>
        <c:axId val="1720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69024"/>
        <c:crossesAt val="0"/>
        <c:auto val="1"/>
        <c:lblOffset val="100"/>
        <c:tickLblSkip val="1"/>
        <c:noMultiLvlLbl val="0"/>
      </c:catAx>
      <c:valAx>
        <c:axId val="206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09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625"/>
          <c:y val="0.0545"/>
          <c:w val="0.312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705"/>
          <c:w val="0.859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Aufgabenauswertung!$A$72</c:f>
              <c:strCache>
                <c:ptCount val="1"/>
                <c:pt idx="0">
                  <c:v>Writing Content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Aufgabenauswertung!$B$74:$G$74</c:f>
              <c:numCache/>
            </c:numRef>
          </c:cat>
          <c:val>
            <c:numRef>
              <c:f>Aufgabenauswertung!$B$76:$G$76</c:f>
              <c:numCache/>
            </c:numRef>
          </c:val>
        </c:ser>
        <c:axId val="51803489"/>
        <c:axId val="63578218"/>
      </c:barChart>
      <c:catAx>
        <c:axId val="5180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8218"/>
        <c:crossesAt val="0"/>
        <c:auto val="1"/>
        <c:lblOffset val="100"/>
        <c:tickLblSkip val="1"/>
        <c:noMultiLvlLbl val="0"/>
      </c:catAx>
      <c:valAx>
        <c:axId val="6357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03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0775"/>
          <c:w val="0.251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Notenverteilung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075"/>
          <c:w val="0.969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intern!$B$11:$B$16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intern!$D$11:$D$16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541655"/>
        <c:axId val="44003984"/>
      </c:bar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3984"/>
        <c:crossesAt val="0"/>
        <c:auto val="1"/>
        <c:lblOffset val="100"/>
        <c:tickLblSkip val="1"/>
        <c:noMultiLvlLbl val="0"/>
      </c:catAx>
      <c:valAx>
        <c:axId val="44003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41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6175"/>
          <c:w val="0.855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Aufgabenauswertung!$A$3:$B$3</c:f>
              <c:strCache>
                <c:ptCount val="1"/>
                <c:pt idx="0">
                  <c:v>Listening Task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Aufgabenauswertung!$B$5:$G$5</c:f>
              <c:numCache/>
            </c:numRef>
          </c:cat>
          <c:val>
            <c:numRef>
              <c:f>Aufgabenauswertung!$B$7:$F$7</c:f>
              <c:numCache/>
            </c:numRef>
          </c:val>
        </c:ser>
        <c:axId val="60491537"/>
        <c:axId val="7552922"/>
      </c:barChart>
      <c:catAx>
        <c:axId val="6049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52922"/>
        <c:crossesAt val="0"/>
        <c:auto val="1"/>
        <c:lblOffset val="100"/>
        <c:tickLblSkip val="1"/>
        <c:noMultiLvlLbl val="0"/>
      </c:catAx>
      <c:valAx>
        <c:axId val="7552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1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325"/>
          <c:y val="0.0185"/>
          <c:w val="0.2382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125"/>
          <c:w val="0.859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Aufgabenauswertung!$A$17:$B$17</c:f>
              <c:strCache>
                <c:ptCount val="1"/>
                <c:pt idx="0">
                  <c:v>Listening Task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Aufgabenauswertung!$B$19:$G$19</c:f>
              <c:numCache/>
            </c:numRef>
          </c:cat>
          <c:val>
            <c:numRef>
              <c:f>Aufgabenauswertung!$B$21:$G$21</c:f>
              <c:numCache/>
            </c:numRef>
          </c:val>
        </c:ser>
        <c:axId val="867435"/>
        <c:axId val="7806916"/>
      </c:barChart>
      <c:catAx>
        <c:axId val="867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6916"/>
        <c:crossesAt val="0"/>
        <c:auto val="1"/>
        <c:lblOffset val="100"/>
        <c:tickLblSkip val="1"/>
        <c:noMultiLvlLbl val="0"/>
      </c:catAx>
      <c:valAx>
        <c:axId val="7806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049"/>
          <c:w val="0.24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705"/>
          <c:w val="0.8577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Aufgabenauswertung!$A$31:$B$31</c:f>
              <c:strCache>
                <c:ptCount val="1"/>
                <c:pt idx="0">
                  <c:v>Listening Task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Aufgabenauswertung!$B$33:$H$33</c:f>
              <c:numCache/>
            </c:numRef>
          </c:cat>
          <c:val>
            <c:numRef>
              <c:f>Aufgabenauswertung!$B$35:$H$35</c:f>
              <c:numCache/>
            </c:numRef>
          </c:val>
        </c:ser>
        <c:axId val="3153381"/>
        <c:axId val="28380430"/>
      </c:barChart>
      <c:catAx>
        <c:axId val="3153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0430"/>
        <c:crossesAt val="0"/>
        <c:auto val="1"/>
        <c:lblOffset val="100"/>
        <c:tickLblSkip val="1"/>
        <c:noMultiLvlLbl val="0"/>
      </c:catAx>
      <c:valAx>
        <c:axId val="28380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3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075"/>
          <c:y val="0.05525"/>
          <c:w val="0.24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2"/>
          <c:w val="0.859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Aufgabenauswertung!$A$44:$B$44</c:f>
              <c:strCache>
                <c:ptCount val="1"/>
                <c:pt idx="0">
                  <c:v>Reading Task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Aufgabenauswertung!$B$46:$J$46</c:f>
              <c:numCache/>
            </c:numRef>
          </c:cat>
          <c:val>
            <c:numRef>
              <c:f>Aufgabenauswertung!$B$48:$J$48</c:f>
              <c:numCache/>
            </c:numRef>
          </c:val>
        </c:ser>
        <c:axId val="54097279"/>
        <c:axId val="17113464"/>
      </c:barChart>
      <c:catAx>
        <c:axId val="540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3464"/>
        <c:crossesAt val="0"/>
        <c:auto val="1"/>
        <c:lblOffset val="100"/>
        <c:tickLblSkip val="1"/>
        <c:noMultiLvlLbl val="0"/>
      </c:catAx>
      <c:valAx>
        <c:axId val="1711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75"/>
          <c:y val="0.01875"/>
          <c:w val="0.231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6125"/>
          <c:w val="0.858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Aufgabenauswertung!$A$58:$B$58</c:f>
              <c:strCache>
                <c:ptCount val="1"/>
                <c:pt idx="0">
                  <c:v>Reading Task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Aufgabenauswertung!$B$60:$I$60</c:f>
              <c:numCache/>
            </c:numRef>
          </c:cat>
          <c:val>
            <c:numRef>
              <c:f>Aufgabenauswertung!$B$62:$I$62</c:f>
              <c:numCache/>
            </c:numRef>
          </c:val>
        </c:ser>
        <c:axId val="19803449"/>
        <c:axId val="44013314"/>
      </c:barChart>
      <c:catAx>
        <c:axId val="1980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3314"/>
        <c:crossesAt val="0"/>
        <c:auto val="1"/>
        <c:lblOffset val="100"/>
        <c:tickLblSkip val="1"/>
        <c:noMultiLvlLbl val="0"/>
      </c:catAx>
      <c:valAx>
        <c:axId val="4401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03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5"/>
          <c:y val="0.05525"/>
          <c:w val="0.239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705"/>
          <c:w val="0.859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Aufgabenauswertung!$A$85:$B$85</c:f>
              <c:strCache>
                <c:ptCount val="1"/>
                <c:pt idx="0">
                  <c:v>Writing Language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Aufgabenauswertung!$B$87:$L$87</c:f>
              <c:numCache/>
            </c:numRef>
          </c:cat>
          <c:val>
            <c:numRef>
              <c:f>Aufgabenauswertung!$B$89:$L$89</c:f>
              <c:numCache/>
            </c:numRef>
          </c:val>
        </c:ser>
        <c:axId val="60575507"/>
        <c:axId val="8308652"/>
      </c:barChart>
      <c:catAx>
        <c:axId val="6057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8652"/>
        <c:crossesAt val="0"/>
        <c:auto val="1"/>
        <c:lblOffset val="100"/>
        <c:tickLblSkip val="1"/>
        <c:noMultiLvlLbl val="0"/>
      </c:catAx>
      <c:valAx>
        <c:axId val="830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5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75"/>
          <c:y val="0.0775"/>
          <c:w val="0.268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175"/>
          <c:w val="0.859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Aufgabenauswertung!$A$98:$B$98</c:f>
              <c:strCache>
                <c:ptCount val="1"/>
                <c:pt idx="0">
                  <c:v>Use of English Task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Aufgabenauswertung!$B$100:$H$100</c:f>
              <c:numCache/>
            </c:numRef>
          </c:cat>
          <c:val>
            <c:numRef>
              <c:f>Aufgabenauswertung!$B$102:$G$102</c:f>
              <c:numCache/>
            </c:numRef>
          </c:val>
        </c:ser>
        <c:axId val="7669005"/>
        <c:axId val="1912182"/>
      </c:barChart>
      <c:catAx>
        <c:axId val="7669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182"/>
        <c:crossesAt val="0"/>
        <c:auto val="1"/>
        <c:lblOffset val="100"/>
        <c:tickLblSkip val="1"/>
        <c:noMultiLvlLbl val="0"/>
      </c:catAx>
      <c:valAx>
        <c:axId val="191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9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055"/>
          <c:w val="0.305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28575</xdr:rowOff>
    </xdr:from>
    <xdr:to>
      <xdr:col>2</xdr:col>
      <xdr:colOff>0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 flipH="1">
          <a:off x="1600200" y="48577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45</xdr:row>
      <xdr:rowOff>104775</xdr:rowOff>
    </xdr:from>
    <xdr:to>
      <xdr:col>16</xdr:col>
      <xdr:colOff>1171575</xdr:colOff>
      <xdr:row>64</xdr:row>
      <xdr:rowOff>28575</xdr:rowOff>
    </xdr:to>
    <xdr:graphicFrame>
      <xdr:nvGraphicFramePr>
        <xdr:cNvPr id="2" name="Diagramm 4"/>
        <xdr:cNvGraphicFramePr/>
      </xdr:nvGraphicFramePr>
      <xdr:xfrm>
        <a:off x="6562725" y="7324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45</xdr:row>
      <xdr:rowOff>114300</xdr:rowOff>
    </xdr:from>
    <xdr:to>
      <xdr:col>12</xdr:col>
      <xdr:colOff>371475</xdr:colOff>
      <xdr:row>64</xdr:row>
      <xdr:rowOff>19050</xdr:rowOff>
    </xdr:to>
    <xdr:graphicFrame>
      <xdr:nvGraphicFramePr>
        <xdr:cNvPr id="3" name="Diagramm 5"/>
        <xdr:cNvGraphicFramePr/>
      </xdr:nvGraphicFramePr>
      <xdr:xfrm>
        <a:off x="66675" y="7334250"/>
        <a:ext cx="63817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314325</xdr:colOff>
      <xdr:row>1</xdr:row>
      <xdr:rowOff>152400</xdr:rowOff>
    </xdr:from>
    <xdr:to>
      <xdr:col>29</xdr:col>
      <xdr:colOff>0</xdr:colOff>
      <xdr:row>11</xdr:row>
      <xdr:rowOff>152400</xdr:rowOff>
    </xdr:to>
    <xdr:graphicFrame>
      <xdr:nvGraphicFramePr>
        <xdr:cNvPr id="1" name="Diagramm 1"/>
        <xdr:cNvGraphicFramePr/>
      </xdr:nvGraphicFramePr>
      <xdr:xfrm>
        <a:off x="7943850" y="314325"/>
        <a:ext cx="29241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314325</xdr:colOff>
      <xdr:row>15</xdr:row>
      <xdr:rowOff>152400</xdr:rowOff>
    </xdr:from>
    <xdr:to>
      <xdr:col>29</xdr:col>
      <xdr:colOff>0</xdr:colOff>
      <xdr:row>26</xdr:row>
      <xdr:rowOff>9525</xdr:rowOff>
    </xdr:to>
    <xdr:graphicFrame>
      <xdr:nvGraphicFramePr>
        <xdr:cNvPr id="2" name="Diagramm 2"/>
        <xdr:cNvGraphicFramePr/>
      </xdr:nvGraphicFramePr>
      <xdr:xfrm>
        <a:off x="7943850" y="2590800"/>
        <a:ext cx="29241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314325</xdr:colOff>
      <xdr:row>29</xdr:row>
      <xdr:rowOff>152400</xdr:rowOff>
    </xdr:from>
    <xdr:to>
      <xdr:col>28</xdr:col>
      <xdr:colOff>847725</xdr:colOff>
      <xdr:row>38</xdr:row>
      <xdr:rowOff>133350</xdr:rowOff>
    </xdr:to>
    <xdr:graphicFrame>
      <xdr:nvGraphicFramePr>
        <xdr:cNvPr id="3" name="Diagramm 3"/>
        <xdr:cNvGraphicFramePr/>
      </xdr:nvGraphicFramePr>
      <xdr:xfrm>
        <a:off x="7943850" y="4857750"/>
        <a:ext cx="289560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314325</xdr:colOff>
      <xdr:row>42</xdr:row>
      <xdr:rowOff>152400</xdr:rowOff>
    </xdr:from>
    <xdr:to>
      <xdr:col>29</xdr:col>
      <xdr:colOff>0</xdr:colOff>
      <xdr:row>52</xdr:row>
      <xdr:rowOff>152400</xdr:rowOff>
    </xdr:to>
    <xdr:graphicFrame>
      <xdr:nvGraphicFramePr>
        <xdr:cNvPr id="4" name="Diagramm 4"/>
        <xdr:cNvGraphicFramePr/>
      </xdr:nvGraphicFramePr>
      <xdr:xfrm>
        <a:off x="7943850" y="6991350"/>
        <a:ext cx="29241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314325</xdr:colOff>
      <xdr:row>56</xdr:row>
      <xdr:rowOff>152400</xdr:rowOff>
    </xdr:from>
    <xdr:to>
      <xdr:col>28</xdr:col>
      <xdr:colOff>866775</xdr:colOff>
      <xdr:row>67</xdr:row>
      <xdr:rowOff>9525</xdr:rowOff>
    </xdr:to>
    <xdr:graphicFrame>
      <xdr:nvGraphicFramePr>
        <xdr:cNvPr id="5" name="Diagramm 5"/>
        <xdr:cNvGraphicFramePr/>
      </xdr:nvGraphicFramePr>
      <xdr:xfrm>
        <a:off x="7943850" y="9258300"/>
        <a:ext cx="2914650" cy="163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314325</xdr:colOff>
      <xdr:row>83</xdr:row>
      <xdr:rowOff>152400</xdr:rowOff>
    </xdr:from>
    <xdr:to>
      <xdr:col>29</xdr:col>
      <xdr:colOff>0</xdr:colOff>
      <xdr:row>92</xdr:row>
      <xdr:rowOff>133350</xdr:rowOff>
    </xdr:to>
    <xdr:graphicFrame>
      <xdr:nvGraphicFramePr>
        <xdr:cNvPr id="6" name="Diagramm 6"/>
        <xdr:cNvGraphicFramePr/>
      </xdr:nvGraphicFramePr>
      <xdr:xfrm>
        <a:off x="7943850" y="13630275"/>
        <a:ext cx="292417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314325</xdr:colOff>
      <xdr:row>96</xdr:row>
      <xdr:rowOff>152400</xdr:rowOff>
    </xdr:from>
    <xdr:to>
      <xdr:col>29</xdr:col>
      <xdr:colOff>0</xdr:colOff>
      <xdr:row>106</xdr:row>
      <xdr:rowOff>152400</xdr:rowOff>
    </xdr:to>
    <xdr:graphicFrame>
      <xdr:nvGraphicFramePr>
        <xdr:cNvPr id="7" name="Diagramm 7"/>
        <xdr:cNvGraphicFramePr/>
      </xdr:nvGraphicFramePr>
      <xdr:xfrm>
        <a:off x="7943850" y="15735300"/>
        <a:ext cx="2924175" cy="164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314325</xdr:colOff>
      <xdr:row>110</xdr:row>
      <xdr:rowOff>152400</xdr:rowOff>
    </xdr:from>
    <xdr:to>
      <xdr:col>29</xdr:col>
      <xdr:colOff>0</xdr:colOff>
      <xdr:row>121</xdr:row>
      <xdr:rowOff>0</xdr:rowOff>
    </xdr:to>
    <xdr:graphicFrame>
      <xdr:nvGraphicFramePr>
        <xdr:cNvPr id="8" name="Diagramm 8"/>
        <xdr:cNvGraphicFramePr/>
      </xdr:nvGraphicFramePr>
      <xdr:xfrm>
        <a:off x="7943850" y="18030825"/>
        <a:ext cx="2924175" cy="1657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314325</xdr:colOff>
      <xdr:row>70</xdr:row>
      <xdr:rowOff>152400</xdr:rowOff>
    </xdr:from>
    <xdr:to>
      <xdr:col>29</xdr:col>
      <xdr:colOff>0</xdr:colOff>
      <xdr:row>79</xdr:row>
      <xdr:rowOff>133350</xdr:rowOff>
    </xdr:to>
    <xdr:graphicFrame>
      <xdr:nvGraphicFramePr>
        <xdr:cNvPr id="9" name="Diagramm 9"/>
        <xdr:cNvGraphicFramePr/>
      </xdr:nvGraphicFramePr>
      <xdr:xfrm>
        <a:off x="7943850" y="11525250"/>
        <a:ext cx="2924175" cy="1438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zoomScaleSheetLayoutView="75" zoomScalePageLayoutView="0" workbookViewId="0" topLeftCell="A1">
      <selection activeCell="C6" sqref="C6"/>
    </sheetView>
  </sheetViews>
  <sheetFormatPr defaultColWidth="11.421875" defaultRowHeight="12.75"/>
  <cols>
    <col min="1" max="1" width="3.57421875" style="1" customWidth="1"/>
    <col min="2" max="2" width="20.421875" style="1" customWidth="1"/>
    <col min="3" max="13" width="6.7109375" style="1" customWidth="1"/>
    <col min="14" max="14" width="17.28125" style="1" customWidth="1"/>
    <col min="15" max="15" width="17.7109375" style="1" customWidth="1"/>
    <col min="16" max="16" width="20.00390625" style="1" customWidth="1"/>
    <col min="17" max="17" width="18.7109375" style="1" customWidth="1"/>
    <col min="18" max="16384" width="11.421875" style="1" customWidth="1"/>
  </cols>
  <sheetData>
    <row r="1" spans="1:23" ht="12" customHeight="1">
      <c r="A1" s="2"/>
      <c r="B1" s="3" t="s">
        <v>0</v>
      </c>
      <c r="C1" s="4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 customHeight="1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">
      <c r="A3" s="6"/>
      <c r="B3" s="7" t="s">
        <v>1</v>
      </c>
      <c r="C3" s="8">
        <v>4</v>
      </c>
      <c r="D3" s="8">
        <v>5</v>
      </c>
      <c r="E3" s="9">
        <v>6</v>
      </c>
      <c r="F3" s="8">
        <v>8</v>
      </c>
      <c r="G3" s="8">
        <v>7</v>
      </c>
      <c r="H3" s="8">
        <v>5</v>
      </c>
      <c r="I3" s="8">
        <v>10</v>
      </c>
      <c r="J3" s="8">
        <v>5</v>
      </c>
      <c r="K3" s="8">
        <v>10</v>
      </c>
      <c r="L3" s="10">
        <v>60</v>
      </c>
      <c r="M3" s="2"/>
      <c r="N3" s="11" t="s">
        <v>2</v>
      </c>
      <c r="O3" s="11" t="s">
        <v>2</v>
      </c>
      <c r="P3" s="11" t="s">
        <v>2</v>
      </c>
      <c r="Q3" s="11" t="s">
        <v>2</v>
      </c>
      <c r="R3" s="2"/>
      <c r="S3" s="2"/>
      <c r="T3" s="2"/>
      <c r="U3" s="2"/>
      <c r="V3" s="2"/>
      <c r="W3" s="2"/>
    </row>
    <row r="4" spans="1:23" ht="12.75" thickBot="1">
      <c r="A4" s="12"/>
      <c r="B4" s="13" t="s">
        <v>3</v>
      </c>
      <c r="C4" s="14" t="s">
        <v>4</v>
      </c>
      <c r="D4" s="14" t="s">
        <v>4</v>
      </c>
      <c r="E4" s="14" t="s">
        <v>4</v>
      </c>
      <c r="F4" s="14" t="s">
        <v>5</v>
      </c>
      <c r="G4" s="14" t="s">
        <v>5</v>
      </c>
      <c r="H4" s="14" t="s">
        <v>6</v>
      </c>
      <c r="I4" s="14" t="s">
        <v>6</v>
      </c>
      <c r="J4" s="14" t="s">
        <v>7</v>
      </c>
      <c r="K4" s="14" t="s">
        <v>7</v>
      </c>
      <c r="L4" s="15"/>
      <c r="M4" s="2"/>
      <c r="N4" s="16" t="s">
        <v>8</v>
      </c>
      <c r="O4" s="16" t="s">
        <v>9</v>
      </c>
      <c r="P4" s="16" t="s">
        <v>10</v>
      </c>
      <c r="Q4" s="16" t="s">
        <v>11</v>
      </c>
      <c r="R4" s="2"/>
      <c r="S4" s="2"/>
      <c r="T4" s="2"/>
      <c r="U4" s="2"/>
      <c r="V4" s="2"/>
      <c r="W4" s="2"/>
    </row>
    <row r="5" spans="1:23" ht="12.75" thickBot="1">
      <c r="A5" s="17" t="s">
        <v>12</v>
      </c>
      <c r="B5" s="18" t="s">
        <v>13</v>
      </c>
      <c r="C5" s="158" t="s">
        <v>45</v>
      </c>
      <c r="D5" s="159" t="s">
        <v>46</v>
      </c>
      <c r="E5" s="159" t="s">
        <v>47</v>
      </c>
      <c r="F5" s="159" t="s">
        <v>45</v>
      </c>
      <c r="G5" s="159" t="s">
        <v>46</v>
      </c>
      <c r="H5" s="160" t="s">
        <v>14</v>
      </c>
      <c r="I5" s="160" t="s">
        <v>15</v>
      </c>
      <c r="J5" s="159" t="s">
        <v>45</v>
      </c>
      <c r="K5" s="159" t="s">
        <v>46</v>
      </c>
      <c r="L5" s="19" t="s">
        <v>16</v>
      </c>
      <c r="M5" s="20" t="s">
        <v>17</v>
      </c>
      <c r="N5" s="16" t="s">
        <v>18</v>
      </c>
      <c r="O5" s="16" t="s">
        <v>19</v>
      </c>
      <c r="P5" s="16" t="s">
        <v>20</v>
      </c>
      <c r="Q5" s="16" t="s">
        <v>21</v>
      </c>
      <c r="R5" s="2"/>
      <c r="S5" s="2"/>
      <c r="T5" s="2"/>
      <c r="U5" s="2"/>
      <c r="V5" s="2"/>
      <c r="W5" s="2"/>
    </row>
    <row r="6" spans="1:23" ht="12">
      <c r="A6" s="21">
        <v>1</v>
      </c>
      <c r="B6" s="148"/>
      <c r="C6" s="157"/>
      <c r="D6" s="157"/>
      <c r="E6" s="157"/>
      <c r="F6" s="157"/>
      <c r="G6" s="157"/>
      <c r="H6" s="157"/>
      <c r="I6" s="157"/>
      <c r="J6" s="157"/>
      <c r="K6" s="157"/>
      <c r="L6" s="152">
        <f>IF(Erfassung!C6="","",SUM(Erfassung!C6:K6))</f>
      </c>
      <c r="M6" s="22">
        <f>intern!J6</f>
      </c>
      <c r="N6" s="23">
        <f>IF(Erfassung!$C6="","",(C6+D6+E6)/(C$3+D$3+E$3))</f>
      </c>
      <c r="O6" s="24">
        <f>IF(Erfassung!$C6="","",(F6+G6)/(F$3+G$3))</f>
      </c>
      <c r="P6" s="24">
        <f>IF(Erfassung!$C6="","",(H6+I6)/(H$3+I$3))</f>
      </c>
      <c r="Q6" s="25">
        <f>IF(Erfassung!$C6="","",(J6+K6)/(J$3+K$3))</f>
      </c>
      <c r="R6" s="2"/>
      <c r="S6" s="2"/>
      <c r="T6" s="2"/>
      <c r="U6" s="2"/>
      <c r="V6" s="2"/>
      <c r="W6" s="2"/>
    </row>
    <row r="7" spans="1:23" ht="12">
      <c r="A7" s="26">
        <v>2</v>
      </c>
      <c r="B7" s="149"/>
      <c r="C7" s="155"/>
      <c r="D7" s="155"/>
      <c r="E7" s="155"/>
      <c r="F7" s="155"/>
      <c r="G7" s="155"/>
      <c r="H7" s="155"/>
      <c r="I7" s="155"/>
      <c r="J7" s="155"/>
      <c r="K7" s="155"/>
      <c r="L7" s="153">
        <f>IF(Erfassung!C7="","",SUM(Erfassung!C7:K7))</f>
      </c>
      <c r="M7" s="27">
        <f>intern!J7</f>
      </c>
      <c r="N7" s="28">
        <f>IF(Erfassung!$C7="","",(C7+D7+E7)/(C$3+D$3+E$3))</f>
      </c>
      <c r="O7" s="29">
        <f>IF(Erfassung!$C7="","",(F7+G7)/(F$3+G$3))</f>
      </c>
      <c r="P7" s="29">
        <f>IF(Erfassung!$C7="","",(H7+I7)/(H$3+I$3))</f>
      </c>
      <c r="Q7" s="30">
        <f>IF(Erfassung!$C7="","",(J7+K7)/(J$3+K$3))</f>
      </c>
      <c r="R7" s="2"/>
      <c r="S7" s="2"/>
      <c r="T7" s="2"/>
      <c r="U7" s="2"/>
      <c r="V7" s="2"/>
      <c r="W7" s="2"/>
    </row>
    <row r="8" spans="1:23" ht="12">
      <c r="A8" s="26">
        <v>3</v>
      </c>
      <c r="B8" s="149"/>
      <c r="C8" s="155"/>
      <c r="D8" s="155"/>
      <c r="E8" s="155"/>
      <c r="F8" s="155"/>
      <c r="G8" s="155"/>
      <c r="H8" s="155"/>
      <c r="I8" s="155"/>
      <c r="J8" s="155"/>
      <c r="K8" s="155"/>
      <c r="L8" s="153">
        <f>IF(Erfassung!C8="","",SUM(Erfassung!C8:K8))</f>
      </c>
      <c r="M8" s="27">
        <f>intern!J8</f>
      </c>
      <c r="N8" s="28">
        <f>IF(Erfassung!$C8="","",(C8+D8+E8)/(C$3+D$3+E$3))</f>
      </c>
      <c r="O8" s="29">
        <f>IF(Erfassung!$C8="","",(F8+G8)/(F$3+G$3))</f>
      </c>
      <c r="P8" s="29">
        <f>IF(Erfassung!$C8="","",(H8+I8)/(H$3+I$3))</f>
      </c>
      <c r="Q8" s="30">
        <f>IF(Erfassung!$C8="","",(J8+K8)/(J$3+K$3))</f>
      </c>
      <c r="R8" s="2"/>
      <c r="S8" s="2"/>
      <c r="T8" s="2"/>
      <c r="U8" s="2"/>
      <c r="V8" s="2"/>
      <c r="W8" s="2"/>
    </row>
    <row r="9" spans="1:23" ht="12">
      <c r="A9" s="26">
        <v>4</v>
      </c>
      <c r="B9" s="149"/>
      <c r="C9" s="155"/>
      <c r="D9" s="155"/>
      <c r="E9" s="155"/>
      <c r="F9" s="155"/>
      <c r="G9" s="155"/>
      <c r="H9" s="155"/>
      <c r="I9" s="155"/>
      <c r="J9" s="155"/>
      <c r="K9" s="155"/>
      <c r="L9" s="153">
        <f>IF(Erfassung!C9="","",SUM(Erfassung!C9:K9))</f>
      </c>
      <c r="M9" s="27">
        <f>intern!J9</f>
      </c>
      <c r="N9" s="28">
        <f>IF(Erfassung!$C9="","",(C9+D9+E9)/(C$3+D$3+E$3))</f>
      </c>
      <c r="O9" s="29">
        <f>IF(Erfassung!$C9="","",(F9+G9)/(F$3+G$3))</f>
      </c>
      <c r="P9" s="29">
        <f>IF(Erfassung!$C9="","",(H9+I9)/(H$3+I$3))</f>
      </c>
      <c r="Q9" s="30">
        <f>IF(Erfassung!$C9="","",(J9+K9)/(J$3+K$3))</f>
      </c>
      <c r="R9" s="2"/>
      <c r="S9" s="2"/>
      <c r="T9" s="2"/>
      <c r="U9" s="2"/>
      <c r="V9" s="2"/>
      <c r="W9" s="2"/>
    </row>
    <row r="10" spans="1:23" ht="12">
      <c r="A10" s="26">
        <v>5</v>
      </c>
      <c r="B10" s="149"/>
      <c r="C10" s="155"/>
      <c r="D10" s="155"/>
      <c r="E10" s="155"/>
      <c r="F10" s="155"/>
      <c r="G10" s="155"/>
      <c r="H10" s="155"/>
      <c r="I10" s="155"/>
      <c r="J10" s="155"/>
      <c r="K10" s="155"/>
      <c r="L10" s="153">
        <f>IF(Erfassung!C10="","",SUM(Erfassung!C10:K10))</f>
      </c>
      <c r="M10" s="27">
        <f>intern!J10</f>
      </c>
      <c r="N10" s="28">
        <f>IF(Erfassung!$C10="","",(C10+D10+E10)/(C$3+D$3+E$3))</f>
      </c>
      <c r="O10" s="29">
        <f>IF(Erfassung!$C10="","",(F10+G10)/(F$3+G$3))</f>
      </c>
      <c r="P10" s="29">
        <f>IF(Erfassung!$C10="","",(H10+I10)/(H$3+I$3))</f>
      </c>
      <c r="Q10" s="30">
        <f>IF(Erfassung!$C10="","",(J10+K10)/(J$3+K$3))</f>
      </c>
      <c r="R10" s="2"/>
      <c r="S10" s="2"/>
      <c r="T10" s="2"/>
      <c r="U10" s="2"/>
      <c r="V10" s="2"/>
      <c r="W10" s="2"/>
    </row>
    <row r="11" spans="1:23" ht="12">
      <c r="A11" s="26">
        <v>6</v>
      </c>
      <c r="B11" s="149"/>
      <c r="C11" s="155"/>
      <c r="D11" s="155"/>
      <c r="E11" s="155"/>
      <c r="F11" s="155"/>
      <c r="G11" s="155"/>
      <c r="H11" s="155"/>
      <c r="I11" s="155"/>
      <c r="J11" s="155"/>
      <c r="K11" s="155"/>
      <c r="L11" s="153">
        <f>IF(Erfassung!C11="","",SUM(Erfassung!C11:K11))</f>
      </c>
      <c r="M11" s="27">
        <f>intern!J11</f>
      </c>
      <c r="N11" s="28">
        <f>IF(Erfassung!$C11="","",(C11+D11+E11)/(C$3+D$3+E$3))</f>
      </c>
      <c r="O11" s="29">
        <f>IF(Erfassung!$C11="","",(F11+G11)/(F$3+G$3))</f>
      </c>
      <c r="P11" s="29">
        <f>IF(Erfassung!$C11="","",(H11+I11)/(H$3+I$3))</f>
      </c>
      <c r="Q11" s="30">
        <f>IF(Erfassung!$C11="","",(J11+K11)/(J$3+K$3))</f>
      </c>
      <c r="R11" s="2"/>
      <c r="S11" s="2"/>
      <c r="T11" s="2"/>
      <c r="U11" s="2"/>
      <c r="V11" s="2"/>
      <c r="W11" s="2"/>
    </row>
    <row r="12" spans="1:23" ht="12">
      <c r="A12" s="26">
        <v>7</v>
      </c>
      <c r="B12" s="149"/>
      <c r="C12" s="155"/>
      <c r="D12" s="155"/>
      <c r="E12" s="155"/>
      <c r="F12" s="155"/>
      <c r="G12" s="155"/>
      <c r="H12" s="155"/>
      <c r="I12" s="155"/>
      <c r="J12" s="155"/>
      <c r="K12" s="155"/>
      <c r="L12" s="153">
        <f>IF(Erfassung!C12="","",SUM(Erfassung!C12:K12))</f>
      </c>
      <c r="M12" s="27">
        <f>intern!J12</f>
      </c>
      <c r="N12" s="28">
        <f>IF(Erfassung!$C12="","",(C12+D12+E12)/(C$3+D$3+E$3))</f>
      </c>
      <c r="O12" s="29">
        <f>IF(Erfassung!$C12="","",(F12+G12)/(F$3+G$3))</f>
      </c>
      <c r="P12" s="29">
        <f>IF(Erfassung!$C12="","",(H12+I12)/(H$3+I$3))</f>
      </c>
      <c r="Q12" s="30">
        <f>IF(Erfassung!$C12="","",(J12+K12)/(J$3+K$3))</f>
      </c>
      <c r="R12" s="2"/>
      <c r="S12" s="2"/>
      <c r="T12" s="2"/>
      <c r="U12" s="2"/>
      <c r="V12" s="2"/>
      <c r="W12" s="2"/>
    </row>
    <row r="13" spans="1:23" ht="12">
      <c r="A13" s="26">
        <v>8</v>
      </c>
      <c r="B13" s="149"/>
      <c r="C13" s="155"/>
      <c r="D13" s="155"/>
      <c r="E13" s="155"/>
      <c r="F13" s="155"/>
      <c r="G13" s="155"/>
      <c r="H13" s="155"/>
      <c r="I13" s="155"/>
      <c r="J13" s="155"/>
      <c r="K13" s="155"/>
      <c r="L13" s="153">
        <f>IF(Erfassung!C13="","",SUM(Erfassung!C13:K13))</f>
      </c>
      <c r="M13" s="27">
        <f>intern!J13</f>
      </c>
      <c r="N13" s="28">
        <f>IF(Erfassung!$C13="","",(C13+D13+E13)/(C$3+D$3+E$3))</f>
      </c>
      <c r="O13" s="29">
        <f>IF(Erfassung!$C13="","",(F13+G13)/(F$3+G$3))</f>
      </c>
      <c r="P13" s="29">
        <f>IF(Erfassung!$C13="","",(H13+I13)/(H$3+I$3))</f>
      </c>
      <c r="Q13" s="30">
        <f>IF(Erfassung!$C13="","",(J13+K13)/(J$3+K$3))</f>
      </c>
      <c r="R13" s="2"/>
      <c r="S13" s="2"/>
      <c r="T13" s="2"/>
      <c r="U13" s="2"/>
      <c r="V13" s="2"/>
      <c r="W13" s="2"/>
    </row>
    <row r="14" spans="1:23" ht="12">
      <c r="A14" s="26">
        <v>9</v>
      </c>
      <c r="B14" s="149"/>
      <c r="C14" s="155"/>
      <c r="D14" s="155"/>
      <c r="E14" s="155"/>
      <c r="F14" s="155"/>
      <c r="G14" s="155"/>
      <c r="H14" s="155"/>
      <c r="I14" s="155"/>
      <c r="J14" s="155"/>
      <c r="K14" s="155"/>
      <c r="L14" s="153">
        <f>IF(Erfassung!C14="","",SUM(Erfassung!C14:K14))</f>
      </c>
      <c r="M14" s="27">
        <f>intern!J14</f>
      </c>
      <c r="N14" s="28">
        <f>IF(Erfassung!$C14="","",(C14+D14+E14)/(C$3+D$3+E$3))</f>
      </c>
      <c r="O14" s="29">
        <f>IF(Erfassung!$C14="","",(F14+G14)/(F$3+G$3))</f>
      </c>
      <c r="P14" s="29">
        <f>IF(Erfassung!$C14="","",(H14+I14)/(H$3+I$3))</f>
      </c>
      <c r="Q14" s="30">
        <f>IF(Erfassung!$C14="","",(J14+K14)/(J$3+K$3))</f>
      </c>
      <c r="R14" s="2"/>
      <c r="S14" s="2"/>
      <c r="T14" s="2"/>
      <c r="U14" s="2"/>
      <c r="V14" s="2"/>
      <c r="W14" s="2"/>
    </row>
    <row r="15" spans="1:23" ht="12">
      <c r="A15" s="26">
        <v>10</v>
      </c>
      <c r="B15" s="149"/>
      <c r="C15" s="155"/>
      <c r="D15" s="155"/>
      <c r="E15" s="155"/>
      <c r="F15" s="155"/>
      <c r="G15" s="155"/>
      <c r="H15" s="155"/>
      <c r="I15" s="155"/>
      <c r="J15" s="155"/>
      <c r="K15" s="155"/>
      <c r="L15" s="153">
        <f>IF(Erfassung!C15="","",SUM(Erfassung!C15:K15))</f>
      </c>
      <c r="M15" s="27">
        <f>intern!J15</f>
      </c>
      <c r="N15" s="28">
        <f>IF(Erfassung!$C15="","",(C15+D15+E15)/(C$3+D$3+E$3))</f>
      </c>
      <c r="O15" s="29">
        <f>IF(Erfassung!$C15="","",(F15+G15)/(F$3+G$3))</f>
      </c>
      <c r="P15" s="29">
        <f>IF(Erfassung!$C15="","",(H15+I15)/(H$3+I$3))</f>
      </c>
      <c r="Q15" s="30">
        <f>IF(Erfassung!$C15="","",(J15+K15)/(J$3+K$3))</f>
      </c>
      <c r="R15" s="2"/>
      <c r="S15" s="2"/>
      <c r="T15" s="2"/>
      <c r="U15" s="2"/>
      <c r="V15" s="2"/>
      <c r="W15" s="2"/>
    </row>
    <row r="16" spans="1:23" ht="12">
      <c r="A16" s="26">
        <v>11</v>
      </c>
      <c r="B16" s="149"/>
      <c r="C16" s="155"/>
      <c r="D16" s="155"/>
      <c r="E16" s="155"/>
      <c r="F16" s="155"/>
      <c r="G16" s="155"/>
      <c r="H16" s="155"/>
      <c r="I16" s="155"/>
      <c r="J16" s="155"/>
      <c r="K16" s="155"/>
      <c r="L16" s="153">
        <f>IF(Erfassung!C16="","",SUM(Erfassung!C16:K16))</f>
      </c>
      <c r="M16" s="27">
        <f>intern!J16</f>
      </c>
      <c r="N16" s="28">
        <f>IF(Erfassung!$C16="","",(C16+D16+E16)/(C$3+D$3+E$3))</f>
      </c>
      <c r="O16" s="29">
        <f>IF(Erfassung!$C16="","",(F16+G16)/(F$3+G$3))</f>
      </c>
      <c r="P16" s="29">
        <f>IF(Erfassung!$C16="","",(H16+I16)/(H$3+I$3))</f>
      </c>
      <c r="Q16" s="30">
        <f>IF(Erfassung!$C16="","",(J16+K16)/(J$3+K$3))</f>
      </c>
      <c r="R16" s="2"/>
      <c r="S16" s="2"/>
      <c r="T16" s="2"/>
      <c r="U16" s="2"/>
      <c r="V16" s="2"/>
      <c r="W16" s="2"/>
    </row>
    <row r="17" spans="1:23" ht="12">
      <c r="A17" s="26">
        <v>12</v>
      </c>
      <c r="B17" s="149"/>
      <c r="C17" s="155"/>
      <c r="D17" s="155"/>
      <c r="E17" s="155"/>
      <c r="F17" s="155"/>
      <c r="G17" s="155"/>
      <c r="H17" s="155"/>
      <c r="I17" s="155"/>
      <c r="J17" s="155"/>
      <c r="K17" s="155"/>
      <c r="L17" s="153">
        <f>IF(Erfassung!C17="","",SUM(Erfassung!C17:K17))</f>
      </c>
      <c r="M17" s="27">
        <f>intern!J17</f>
      </c>
      <c r="N17" s="28">
        <f>IF(Erfassung!$C17="","",(C17+D17+E17)/(C$3+D$3+E$3))</f>
      </c>
      <c r="O17" s="29">
        <f>IF(Erfassung!$C17="","",(F17+G17)/(F$3+G$3))</f>
      </c>
      <c r="P17" s="29">
        <f>IF(Erfassung!$C17="","",(H17+I17)/(H$3+I$3))</f>
      </c>
      <c r="Q17" s="30">
        <f>IF(Erfassung!$C17="","",(J17+K17)/(J$3+K$3))</f>
      </c>
      <c r="R17" s="2"/>
      <c r="S17" s="2"/>
      <c r="T17" s="2"/>
      <c r="U17" s="2"/>
      <c r="V17" s="2"/>
      <c r="W17" s="2"/>
    </row>
    <row r="18" spans="1:23" ht="12">
      <c r="A18" s="26">
        <v>13</v>
      </c>
      <c r="B18" s="149"/>
      <c r="C18" s="155"/>
      <c r="D18" s="155"/>
      <c r="E18" s="155"/>
      <c r="F18" s="155"/>
      <c r="G18" s="155"/>
      <c r="H18" s="155"/>
      <c r="I18" s="155"/>
      <c r="J18" s="155"/>
      <c r="K18" s="155"/>
      <c r="L18" s="153">
        <f>IF(Erfassung!C18="","",SUM(Erfassung!C18:K18))</f>
      </c>
      <c r="M18" s="27">
        <f>intern!J18</f>
      </c>
      <c r="N18" s="28">
        <f>IF(Erfassung!$C18="","",(C18+D18+E18)/(C$3+D$3+E$3))</f>
      </c>
      <c r="O18" s="29">
        <f>IF(Erfassung!$C18="","",(F18+G18)/(F$3+G$3))</f>
      </c>
      <c r="P18" s="29">
        <f>IF(Erfassung!$C18="","",(H18+I18)/(H$3+I$3))</f>
      </c>
      <c r="Q18" s="30">
        <f>IF(Erfassung!$C18="","",(J18+K18)/(J$3+K$3))</f>
      </c>
      <c r="R18" s="2"/>
      <c r="S18" s="2"/>
      <c r="T18" s="2"/>
      <c r="U18" s="2"/>
      <c r="V18" s="2"/>
      <c r="W18" s="2"/>
    </row>
    <row r="19" spans="1:23" ht="12">
      <c r="A19" s="26">
        <v>14</v>
      </c>
      <c r="B19" s="149"/>
      <c r="C19" s="155"/>
      <c r="D19" s="155"/>
      <c r="E19" s="155"/>
      <c r="F19" s="155"/>
      <c r="G19" s="155"/>
      <c r="H19" s="155"/>
      <c r="I19" s="155"/>
      <c r="J19" s="155"/>
      <c r="K19" s="155"/>
      <c r="L19" s="153">
        <f>IF(Erfassung!C19="","",SUM(Erfassung!C19:K19))</f>
      </c>
      <c r="M19" s="27">
        <f>intern!J19</f>
      </c>
      <c r="N19" s="28">
        <f>IF(Erfassung!$C19="","",(C19+D19+E19)/(C$3+D$3+E$3))</f>
      </c>
      <c r="O19" s="29">
        <f>IF(Erfassung!$C19="","",(F19+G19)/(F$3+G$3))</f>
      </c>
      <c r="P19" s="29">
        <f>IF(Erfassung!$C19="","",(H19+I19)/(H$3+I$3))</f>
      </c>
      <c r="Q19" s="30">
        <f>IF(Erfassung!$C19="","",(J19+K19)/(J$3+K$3))</f>
      </c>
      <c r="R19" s="2"/>
      <c r="S19" s="2"/>
      <c r="T19" s="2"/>
      <c r="U19" s="2"/>
      <c r="V19" s="2"/>
      <c r="W19" s="2"/>
    </row>
    <row r="20" spans="1:23" ht="12">
      <c r="A20" s="26">
        <v>15</v>
      </c>
      <c r="B20" s="149"/>
      <c r="C20" s="155"/>
      <c r="D20" s="155"/>
      <c r="E20" s="155"/>
      <c r="F20" s="155"/>
      <c r="G20" s="155"/>
      <c r="H20" s="155"/>
      <c r="I20" s="155"/>
      <c r="J20" s="155"/>
      <c r="K20" s="155"/>
      <c r="L20" s="153">
        <f>IF(Erfassung!C20="","",SUM(Erfassung!C20:K20))</f>
      </c>
      <c r="M20" s="27">
        <f>intern!J20</f>
      </c>
      <c r="N20" s="28">
        <f>IF(Erfassung!$C20="","",(C20+D20+E20)/(C$3+D$3+E$3))</f>
      </c>
      <c r="O20" s="29">
        <f>IF(Erfassung!$C20="","",(F20+G20)/(F$3+G$3))</f>
      </c>
      <c r="P20" s="29">
        <f>IF(Erfassung!$C20="","",(H20+I20)/(H$3+I$3))</f>
      </c>
      <c r="Q20" s="30">
        <f>IF(Erfassung!$C20="","",(J20+K20)/(J$3+K$3))</f>
      </c>
      <c r="R20" s="2"/>
      <c r="S20" s="2"/>
      <c r="T20" s="2"/>
      <c r="U20" s="2"/>
      <c r="V20" s="2"/>
      <c r="W20" s="2"/>
    </row>
    <row r="21" spans="1:23" ht="12">
      <c r="A21" s="26">
        <v>16</v>
      </c>
      <c r="B21" s="149"/>
      <c r="C21" s="155"/>
      <c r="D21" s="155"/>
      <c r="E21" s="155"/>
      <c r="F21" s="155"/>
      <c r="G21" s="155"/>
      <c r="H21" s="155"/>
      <c r="I21" s="155"/>
      <c r="J21" s="155"/>
      <c r="K21" s="155"/>
      <c r="L21" s="153">
        <f>IF(Erfassung!C21="","",SUM(Erfassung!C21:K21))</f>
      </c>
      <c r="M21" s="27">
        <f>intern!J21</f>
      </c>
      <c r="N21" s="28">
        <f>IF(Erfassung!$C21="","",(C21+D21+E21)/(C$3+D$3+E$3))</f>
      </c>
      <c r="O21" s="29">
        <f>IF(Erfassung!$C21="","",(F21+G21)/(F$3+G$3))</f>
      </c>
      <c r="P21" s="29">
        <f>IF(Erfassung!$C21="","",(H21+I21)/(H$3+I$3))</f>
      </c>
      <c r="Q21" s="30">
        <f>IF(Erfassung!$C21="","",(J21+K21)/(J$3+K$3))</f>
      </c>
      <c r="R21" s="2"/>
      <c r="S21" s="2"/>
      <c r="T21" s="2"/>
      <c r="U21" s="2"/>
      <c r="V21" s="2"/>
      <c r="W21" s="2"/>
    </row>
    <row r="22" spans="1:23" ht="12">
      <c r="A22" s="26">
        <v>17</v>
      </c>
      <c r="B22" s="149"/>
      <c r="C22" s="155"/>
      <c r="D22" s="155"/>
      <c r="E22" s="155"/>
      <c r="F22" s="155"/>
      <c r="G22" s="155"/>
      <c r="H22" s="155"/>
      <c r="I22" s="155"/>
      <c r="J22" s="155"/>
      <c r="K22" s="155"/>
      <c r="L22" s="153">
        <f>IF(Erfassung!C22="","",SUM(Erfassung!C22:K22))</f>
      </c>
      <c r="M22" s="27">
        <f>intern!J22</f>
      </c>
      <c r="N22" s="28">
        <f>IF(Erfassung!$C22="","",(C22+D22+E22)/(C$3+D$3+E$3))</f>
      </c>
      <c r="O22" s="29">
        <f>IF(Erfassung!$C22="","",(F22+G22)/(F$3+G$3))</f>
      </c>
      <c r="P22" s="29">
        <f>IF(Erfassung!$C22="","",(H22+I22)/(H$3+I$3))</f>
      </c>
      <c r="Q22" s="30">
        <f>IF(Erfassung!$C22="","",(J22+K22)/(J$3+K$3))</f>
      </c>
      <c r="R22" s="2"/>
      <c r="S22" s="2"/>
      <c r="T22" s="2"/>
      <c r="U22" s="2"/>
      <c r="V22" s="2"/>
      <c r="W22" s="2"/>
    </row>
    <row r="23" spans="1:23" ht="12">
      <c r="A23" s="26">
        <v>18</v>
      </c>
      <c r="B23" s="149"/>
      <c r="C23" s="155"/>
      <c r="D23" s="155"/>
      <c r="E23" s="155"/>
      <c r="F23" s="155"/>
      <c r="G23" s="155"/>
      <c r="H23" s="155"/>
      <c r="I23" s="155"/>
      <c r="J23" s="155"/>
      <c r="K23" s="155"/>
      <c r="L23" s="153">
        <f>IF(Erfassung!C23="","",SUM(Erfassung!C23:K23))</f>
      </c>
      <c r="M23" s="27">
        <f>intern!J23</f>
      </c>
      <c r="N23" s="28">
        <f>IF(Erfassung!$C23="","",(C23+D23+E23)/(C$3+D$3+E$3))</f>
      </c>
      <c r="O23" s="29">
        <f>IF(Erfassung!$C23="","",(F23+G23)/(F$3+G$3))</f>
      </c>
      <c r="P23" s="29">
        <f>IF(Erfassung!$C23="","",(H23+I23)/(H$3+I$3))</f>
      </c>
      <c r="Q23" s="30">
        <f>IF(Erfassung!$C23="","",(J23+K23)/(J$3+K$3))</f>
      </c>
      <c r="R23" s="2"/>
      <c r="S23" s="2"/>
      <c r="T23" s="2"/>
      <c r="U23" s="2"/>
      <c r="V23" s="2"/>
      <c r="W23" s="2"/>
    </row>
    <row r="24" spans="1:23" ht="12">
      <c r="A24" s="26">
        <v>19</v>
      </c>
      <c r="B24" s="149"/>
      <c r="C24" s="155"/>
      <c r="D24" s="155"/>
      <c r="E24" s="155"/>
      <c r="F24" s="155"/>
      <c r="G24" s="155"/>
      <c r="H24" s="155"/>
      <c r="I24" s="155"/>
      <c r="J24" s="155"/>
      <c r="K24" s="155"/>
      <c r="L24" s="153">
        <f>IF(Erfassung!C24="","",SUM(Erfassung!C24:K24))</f>
      </c>
      <c r="M24" s="27">
        <f>intern!J24</f>
      </c>
      <c r="N24" s="28">
        <f>IF(Erfassung!$C24="","",(C24+D24+E24)/(C$3+D$3+E$3))</f>
      </c>
      <c r="O24" s="29">
        <f>IF(Erfassung!$C24="","",(F24+G24)/(F$3+G$3))</f>
      </c>
      <c r="P24" s="29">
        <f>IF(Erfassung!$C24="","",(H24+I24)/(H$3+I$3))</f>
      </c>
      <c r="Q24" s="30">
        <f>IF(Erfassung!$C24="","",(J24+K24)/(J$3+K$3))</f>
      </c>
      <c r="R24" s="2"/>
      <c r="S24" s="2"/>
      <c r="T24" s="2"/>
      <c r="U24" s="2"/>
      <c r="V24" s="2"/>
      <c r="W24" s="2"/>
    </row>
    <row r="25" spans="1:23" ht="12">
      <c r="A25" s="26">
        <v>20</v>
      </c>
      <c r="B25" s="149"/>
      <c r="C25" s="155"/>
      <c r="D25" s="155"/>
      <c r="E25" s="155"/>
      <c r="F25" s="155"/>
      <c r="G25" s="155"/>
      <c r="H25" s="155"/>
      <c r="I25" s="155"/>
      <c r="J25" s="155"/>
      <c r="K25" s="155"/>
      <c r="L25" s="153">
        <f>IF(Erfassung!C25="","",SUM(Erfassung!C25:K25))</f>
      </c>
      <c r="M25" s="27">
        <f>intern!J25</f>
      </c>
      <c r="N25" s="28">
        <f>IF(Erfassung!$C25="","",(C25+D25+E25)/(C$3+D$3+E$3))</f>
      </c>
      <c r="O25" s="29">
        <f>IF(Erfassung!$C25="","",(F25+G25)/(F$3+G$3))</f>
      </c>
      <c r="P25" s="29">
        <f>IF(Erfassung!$C25="","",(H25+I25)/(H$3+I$3))</f>
      </c>
      <c r="Q25" s="30">
        <f>IF(Erfassung!$C25="","",(J25+K25)/(J$3+K$3))</f>
      </c>
      <c r="R25" s="2"/>
      <c r="S25" s="2"/>
      <c r="T25" s="2"/>
      <c r="U25" s="2"/>
      <c r="V25" s="2"/>
      <c r="W25" s="2"/>
    </row>
    <row r="26" spans="1:23" ht="12">
      <c r="A26" s="26">
        <v>21</v>
      </c>
      <c r="B26" s="149"/>
      <c r="C26" s="155"/>
      <c r="D26" s="155"/>
      <c r="E26" s="155"/>
      <c r="F26" s="155"/>
      <c r="G26" s="155"/>
      <c r="H26" s="155"/>
      <c r="I26" s="155"/>
      <c r="J26" s="155"/>
      <c r="K26" s="155"/>
      <c r="L26" s="153">
        <f>IF(Erfassung!C26="","",SUM(Erfassung!C26:K26))</f>
      </c>
      <c r="M26" s="27">
        <f>intern!J26</f>
      </c>
      <c r="N26" s="28">
        <f>IF(Erfassung!$C26="","",(C26+D26+E26)/(C$3+D$3+E$3))</f>
      </c>
      <c r="O26" s="29">
        <f>IF(Erfassung!$C26="","",(F26+G26)/(F$3+G$3))</f>
      </c>
      <c r="P26" s="29">
        <f>IF(Erfassung!$C26="","",(H26+I26)/(H$3+I$3))</f>
      </c>
      <c r="Q26" s="30">
        <f>IF(Erfassung!$C26="","",(J26+K26)/(J$3+K$3))</f>
      </c>
      <c r="R26" s="2"/>
      <c r="S26" s="2"/>
      <c r="T26" s="2"/>
      <c r="U26" s="2"/>
      <c r="V26" s="2"/>
      <c r="W26" s="2"/>
    </row>
    <row r="27" spans="1:23" ht="12">
      <c r="A27" s="26">
        <v>22</v>
      </c>
      <c r="B27" s="149"/>
      <c r="C27" s="155"/>
      <c r="D27" s="155"/>
      <c r="E27" s="155"/>
      <c r="F27" s="155"/>
      <c r="G27" s="155"/>
      <c r="H27" s="155"/>
      <c r="I27" s="155"/>
      <c r="J27" s="155"/>
      <c r="K27" s="155"/>
      <c r="L27" s="153">
        <f>IF(Erfassung!C27="","",SUM(Erfassung!C27:K27))</f>
      </c>
      <c r="M27" s="27">
        <f>intern!J27</f>
      </c>
      <c r="N27" s="28">
        <f>IF(Erfassung!$C27="","",(C27+D27+E27)/(C$3+D$3+E$3))</f>
      </c>
      <c r="O27" s="29">
        <f>IF(Erfassung!$C27="","",(F27+G27)/(F$3+G$3))</f>
      </c>
      <c r="P27" s="29">
        <f>IF(Erfassung!$C27="","",(H27+I27)/(H$3+I$3))</f>
      </c>
      <c r="Q27" s="30">
        <f>IF(Erfassung!$C27="","",(J27+K27)/(J$3+K$3))</f>
      </c>
      <c r="R27" s="2"/>
      <c r="S27" s="2"/>
      <c r="T27" s="2"/>
      <c r="U27" s="2"/>
      <c r="V27" s="2"/>
      <c r="W27" s="2"/>
    </row>
    <row r="28" spans="1:23" ht="12">
      <c r="A28" s="26">
        <v>23</v>
      </c>
      <c r="B28" s="149"/>
      <c r="C28" s="155"/>
      <c r="D28" s="155"/>
      <c r="E28" s="155"/>
      <c r="F28" s="155"/>
      <c r="G28" s="155"/>
      <c r="H28" s="155"/>
      <c r="I28" s="155"/>
      <c r="J28" s="155"/>
      <c r="K28" s="155"/>
      <c r="L28" s="153">
        <f>IF(Erfassung!C28="","",SUM(Erfassung!C28:K28))</f>
      </c>
      <c r="M28" s="27">
        <f>intern!J28</f>
      </c>
      <c r="N28" s="28">
        <f>IF(Erfassung!$C28="","",(C28+D28+E28)/(C$3+D$3+E$3))</f>
      </c>
      <c r="O28" s="29">
        <f>IF(Erfassung!$C28="","",(F28+G28)/(F$3+G$3))</f>
      </c>
      <c r="P28" s="29">
        <f>IF(Erfassung!$C28="","",(H28+I28)/(H$3+I$3))</f>
      </c>
      <c r="Q28" s="30">
        <f>IF(Erfassung!$C28="","",(J28+K28)/(J$3+K$3))</f>
      </c>
      <c r="R28" s="2"/>
      <c r="S28" s="2"/>
      <c r="T28" s="2"/>
      <c r="U28" s="2"/>
      <c r="V28" s="2"/>
      <c r="W28" s="2"/>
    </row>
    <row r="29" spans="1:23" ht="12">
      <c r="A29" s="26">
        <v>24</v>
      </c>
      <c r="B29" s="149"/>
      <c r="C29" s="155"/>
      <c r="D29" s="155"/>
      <c r="E29" s="155"/>
      <c r="F29" s="155"/>
      <c r="G29" s="155"/>
      <c r="H29" s="155"/>
      <c r="I29" s="155"/>
      <c r="J29" s="155"/>
      <c r="K29" s="155"/>
      <c r="L29" s="153">
        <f>IF(Erfassung!C29="","",SUM(Erfassung!C29:K29))</f>
      </c>
      <c r="M29" s="27">
        <f>intern!J29</f>
      </c>
      <c r="N29" s="28">
        <f>IF(Erfassung!$C29="","",(C29+D29+E29)/(C$3+D$3+E$3))</f>
      </c>
      <c r="O29" s="29">
        <f>IF(Erfassung!$C29="","",(F29+G29)/(F$3+G$3))</f>
      </c>
      <c r="P29" s="29">
        <f>IF(Erfassung!$C29="","",(H29+I29)/(H$3+I$3))</f>
      </c>
      <c r="Q29" s="30">
        <f>IF(Erfassung!$C29="","",(J29+K29)/(J$3+K$3))</f>
      </c>
      <c r="R29" s="2"/>
      <c r="S29" s="2"/>
      <c r="T29" s="2"/>
      <c r="U29" s="2"/>
      <c r="V29" s="2"/>
      <c r="W29" s="2"/>
    </row>
    <row r="30" spans="1:23" ht="12">
      <c r="A30" s="26">
        <v>25</v>
      </c>
      <c r="B30" s="149"/>
      <c r="C30" s="155"/>
      <c r="D30" s="155"/>
      <c r="E30" s="155"/>
      <c r="F30" s="155"/>
      <c r="G30" s="155"/>
      <c r="H30" s="155"/>
      <c r="I30" s="155"/>
      <c r="J30" s="155"/>
      <c r="K30" s="155"/>
      <c r="L30" s="153">
        <f>IF(Erfassung!C30="","",SUM(Erfassung!C30:K30))</f>
      </c>
      <c r="M30" s="27">
        <f>intern!J30</f>
      </c>
      <c r="N30" s="28">
        <f>IF(Erfassung!$C30="","",(C30+D30+E30)/(C$3+D$3+E$3))</f>
      </c>
      <c r="O30" s="29">
        <f>IF(Erfassung!$C30="","",(F30+G30)/(F$3+G$3))</f>
      </c>
      <c r="P30" s="29">
        <f>IF(Erfassung!$C30="","",(H30+I30)/(H$3+I$3))</f>
      </c>
      <c r="Q30" s="30">
        <f>IF(Erfassung!$C30="","",(J30+K30)/(J$3+K$3))</f>
      </c>
      <c r="R30" s="2"/>
      <c r="S30" s="2"/>
      <c r="T30" s="2"/>
      <c r="U30" s="2"/>
      <c r="V30" s="2"/>
      <c r="W30" s="2"/>
    </row>
    <row r="31" spans="1:23" ht="12">
      <c r="A31" s="26">
        <v>26</v>
      </c>
      <c r="B31" s="149"/>
      <c r="C31" s="155"/>
      <c r="D31" s="155"/>
      <c r="E31" s="155"/>
      <c r="F31" s="155"/>
      <c r="G31" s="155"/>
      <c r="H31" s="155"/>
      <c r="I31" s="155"/>
      <c r="J31" s="155"/>
      <c r="K31" s="155"/>
      <c r="L31" s="153">
        <f>IF(Erfassung!C31="","",SUM(Erfassung!C31:K31))</f>
      </c>
      <c r="M31" s="27">
        <f>intern!J31</f>
      </c>
      <c r="N31" s="28">
        <f>IF(Erfassung!$C31="","",(C31+D31+E31)/(C$3+D$3+E$3))</f>
      </c>
      <c r="O31" s="29">
        <f>IF(Erfassung!$C31="","",(F31+G31)/(F$3+G$3))</f>
      </c>
      <c r="P31" s="29">
        <f>IF(Erfassung!$C31="","",(H31+I31)/(H$3+I$3))</f>
      </c>
      <c r="Q31" s="30">
        <f>IF(Erfassung!$C31="","",(J31+K31)/(J$3+K$3))</f>
      </c>
      <c r="R31" s="2"/>
      <c r="S31" s="2"/>
      <c r="T31" s="2"/>
      <c r="U31" s="2"/>
      <c r="V31" s="2"/>
      <c r="W31" s="2"/>
    </row>
    <row r="32" spans="1:23" ht="12">
      <c r="A32" s="26">
        <v>27</v>
      </c>
      <c r="B32" s="149"/>
      <c r="C32" s="155"/>
      <c r="D32" s="155"/>
      <c r="E32" s="155"/>
      <c r="F32" s="155"/>
      <c r="G32" s="155"/>
      <c r="H32" s="155"/>
      <c r="I32" s="155"/>
      <c r="J32" s="155"/>
      <c r="K32" s="155"/>
      <c r="L32" s="153">
        <f>IF(Erfassung!C32="","",SUM(Erfassung!C32:K32))</f>
      </c>
      <c r="M32" s="27">
        <f>intern!J32</f>
      </c>
      <c r="N32" s="28">
        <f>IF(Erfassung!$C32="","",(C32+D32+E32)/(C$3+D$3+E$3))</f>
      </c>
      <c r="O32" s="29">
        <f>IF(Erfassung!$C32="","",(F32+G32)/(F$3+G$3))</f>
      </c>
      <c r="P32" s="29">
        <f>IF(Erfassung!$C32="","",(H32+I32)/(H$3+I$3))</f>
      </c>
      <c r="Q32" s="30">
        <f>IF(Erfassung!$C32="","",(J32+K32)/(J$3+K$3))</f>
      </c>
      <c r="R32" s="2"/>
      <c r="S32" s="2"/>
      <c r="T32" s="2"/>
      <c r="U32" s="2"/>
      <c r="V32" s="2"/>
      <c r="W32" s="2"/>
    </row>
    <row r="33" spans="1:23" ht="12">
      <c r="A33" s="26">
        <v>28</v>
      </c>
      <c r="B33" s="149"/>
      <c r="C33" s="155"/>
      <c r="D33" s="155"/>
      <c r="E33" s="155"/>
      <c r="F33" s="155"/>
      <c r="G33" s="155"/>
      <c r="H33" s="155"/>
      <c r="I33" s="155"/>
      <c r="J33" s="155"/>
      <c r="K33" s="155"/>
      <c r="L33" s="153">
        <f>IF(Erfassung!C33="","",SUM(Erfassung!C33:K33))</f>
      </c>
      <c r="M33" s="27">
        <f>intern!J33</f>
      </c>
      <c r="N33" s="28">
        <f>IF(Erfassung!$C33="","",(C33+D33+E33)/(C$3+D$3+E$3))</f>
      </c>
      <c r="O33" s="29">
        <f>IF(Erfassung!$C33="","",(F33+G33)/(F$3+G$3))</f>
      </c>
      <c r="P33" s="29">
        <f>IF(Erfassung!$C33="","",(H33+I33)/(H$3+I$3))</f>
      </c>
      <c r="Q33" s="30">
        <f>IF(Erfassung!$C33="","",(J33+K33)/(J$3+K$3))</f>
      </c>
      <c r="R33" s="2"/>
      <c r="S33" s="2"/>
      <c r="T33" s="2"/>
      <c r="U33" s="2"/>
      <c r="V33" s="2"/>
      <c r="W33" s="2"/>
    </row>
    <row r="34" spans="1:23" ht="12">
      <c r="A34" s="26">
        <v>29</v>
      </c>
      <c r="B34" s="149"/>
      <c r="C34" s="155"/>
      <c r="D34" s="155"/>
      <c r="E34" s="155"/>
      <c r="F34" s="155"/>
      <c r="G34" s="155"/>
      <c r="H34" s="155"/>
      <c r="I34" s="155"/>
      <c r="J34" s="155"/>
      <c r="K34" s="155"/>
      <c r="L34" s="153">
        <f>IF(Erfassung!C34="","",SUM(Erfassung!C34:K34))</f>
      </c>
      <c r="M34" s="27">
        <f>intern!J34</f>
      </c>
      <c r="N34" s="28">
        <f>IF(Erfassung!$C34="","",(C34+D34+E34)/(C$3+D$3+E$3))</f>
      </c>
      <c r="O34" s="29">
        <f>IF(Erfassung!$C34="","",(F34+G34)/(F$3+G$3))</f>
      </c>
      <c r="P34" s="29">
        <f>IF(Erfassung!$C34="","",(H34+I34)/(H$3+I$3))</f>
      </c>
      <c r="Q34" s="30">
        <f>IF(Erfassung!$C34="","",(J34+K34)/(J$3+K$3))</f>
      </c>
      <c r="R34" s="2"/>
      <c r="S34" s="2"/>
      <c r="T34" s="2"/>
      <c r="U34" s="2"/>
      <c r="V34" s="2"/>
      <c r="W34" s="2"/>
    </row>
    <row r="35" spans="1:23" ht="12">
      <c r="A35" s="26">
        <v>30</v>
      </c>
      <c r="B35" s="149"/>
      <c r="C35" s="155"/>
      <c r="D35" s="155"/>
      <c r="E35" s="155"/>
      <c r="F35" s="155"/>
      <c r="G35" s="155"/>
      <c r="H35" s="155"/>
      <c r="I35" s="155"/>
      <c r="J35" s="155"/>
      <c r="K35" s="155"/>
      <c r="L35" s="153">
        <f>IF(Erfassung!C35="","",SUM(Erfassung!C35:K35))</f>
      </c>
      <c r="M35" s="27">
        <f>intern!J35</f>
      </c>
      <c r="N35" s="28">
        <f>IF(Erfassung!$C35="","",(C35+D35+E35)/(C$3+D$3+E$3))</f>
      </c>
      <c r="O35" s="29">
        <f>IF(Erfassung!$C35="","",(F35+G35)/(F$3+G$3))</f>
      </c>
      <c r="P35" s="29">
        <f>IF(Erfassung!$C35="","",(H35+I35)/(H$3+I$3))</f>
      </c>
      <c r="Q35" s="30">
        <f>IF(Erfassung!$C35="","",(J35+K35)/(J$3+K$3))</f>
      </c>
      <c r="R35" s="2"/>
      <c r="S35" s="2"/>
      <c r="T35" s="2"/>
      <c r="U35" s="2"/>
      <c r="V35" s="2"/>
      <c r="W35" s="2"/>
    </row>
    <row r="36" spans="1:23" ht="12">
      <c r="A36" s="26">
        <v>31</v>
      </c>
      <c r="B36" s="149"/>
      <c r="C36" s="155"/>
      <c r="D36" s="155"/>
      <c r="E36" s="155"/>
      <c r="F36" s="155"/>
      <c r="G36" s="155"/>
      <c r="H36" s="155"/>
      <c r="I36" s="155"/>
      <c r="J36" s="155"/>
      <c r="K36" s="155"/>
      <c r="L36" s="153">
        <f>IF(Erfassung!C36="","",SUM(Erfassung!C36:K36))</f>
      </c>
      <c r="M36" s="27">
        <f>intern!J36</f>
      </c>
      <c r="N36" s="28">
        <f>IF(Erfassung!$C36="","",(C36+D36+E36)/(C$3+D$3+E$3))</f>
      </c>
      <c r="O36" s="29">
        <f>IF(Erfassung!$C36="","",(F36+G36)/(F$3+G$3))</f>
      </c>
      <c r="P36" s="29">
        <f>IF(Erfassung!$C36="","",(H36+I36)/(H$3+I$3))</f>
      </c>
      <c r="Q36" s="30">
        <f>IF(Erfassung!$C36="","",(J36+K36)/(J$3+K$3))</f>
      </c>
      <c r="R36" s="2"/>
      <c r="S36" s="2"/>
      <c r="T36" s="2"/>
      <c r="U36" s="2"/>
      <c r="V36" s="2"/>
      <c r="W36" s="2"/>
    </row>
    <row r="37" spans="1:23" ht="12">
      <c r="A37" s="26">
        <v>32</v>
      </c>
      <c r="B37" s="149"/>
      <c r="C37" s="155"/>
      <c r="D37" s="155"/>
      <c r="E37" s="155"/>
      <c r="F37" s="155"/>
      <c r="G37" s="155"/>
      <c r="H37" s="155"/>
      <c r="I37" s="155"/>
      <c r="J37" s="155"/>
      <c r="K37" s="155"/>
      <c r="L37" s="153">
        <f>IF(Erfassung!C37="","",SUM(Erfassung!C37:K37))</f>
      </c>
      <c r="M37" s="27">
        <f>intern!J37</f>
      </c>
      <c r="N37" s="28">
        <f>IF(Erfassung!$C37="","",(C37+D37+E37)/(C$3+D$3+E$3))</f>
      </c>
      <c r="O37" s="29">
        <f>IF(Erfassung!$C37="","",(F37+G37)/(F$3+G$3))</f>
      </c>
      <c r="P37" s="29">
        <f>IF(Erfassung!$C37="","",(H37+I37)/(H$3+I$3))</f>
      </c>
      <c r="Q37" s="30">
        <f>IF(Erfassung!$C37="","",(J37+K37)/(J$3+K$3))</f>
      </c>
      <c r="R37" s="2"/>
      <c r="S37" s="2"/>
      <c r="T37" s="2"/>
      <c r="U37" s="2"/>
      <c r="V37" s="2"/>
      <c r="W37" s="2"/>
    </row>
    <row r="38" spans="1:23" ht="12">
      <c r="A38" s="31">
        <v>33</v>
      </c>
      <c r="B38" s="149"/>
      <c r="C38" s="155"/>
      <c r="D38" s="155"/>
      <c r="E38" s="155"/>
      <c r="F38" s="155"/>
      <c r="G38" s="155"/>
      <c r="H38" s="155"/>
      <c r="I38" s="155"/>
      <c r="J38" s="155"/>
      <c r="K38" s="155"/>
      <c r="L38" s="153">
        <f>IF(Erfassung!C38="","",SUM(Erfassung!C38:K38))</f>
      </c>
      <c r="M38" s="27">
        <f>intern!J38</f>
      </c>
      <c r="N38" s="28">
        <f>IF(Erfassung!$C38="","",(C38+D38+E38)/(C$3+D$3+E$3))</f>
      </c>
      <c r="O38" s="29">
        <f>IF(Erfassung!$C38="","",(F38+G38)/(F$3+G$3))</f>
      </c>
      <c r="P38" s="29">
        <f>IF(Erfassung!$C38="","",(H38+I38)/(H$3+I$3))</f>
      </c>
      <c r="Q38" s="30">
        <f>IF(Erfassung!$C38="","",(J38+K38)/(J$3+K$3))</f>
      </c>
      <c r="R38" s="2"/>
      <c r="S38" s="2"/>
      <c r="T38" s="2"/>
      <c r="U38" s="2"/>
      <c r="V38" s="2"/>
      <c r="W38" s="2"/>
    </row>
    <row r="39" spans="1:23" ht="12">
      <c r="A39" s="31">
        <v>34</v>
      </c>
      <c r="B39" s="149"/>
      <c r="C39" s="155"/>
      <c r="D39" s="155"/>
      <c r="E39" s="155"/>
      <c r="F39" s="155"/>
      <c r="G39" s="155"/>
      <c r="H39" s="155"/>
      <c r="I39" s="155"/>
      <c r="J39" s="155"/>
      <c r="K39" s="155"/>
      <c r="L39" s="153">
        <f>IF(Erfassung!C39="","",SUM(Erfassung!C39:K39))</f>
      </c>
      <c r="M39" s="27">
        <f>intern!J39</f>
      </c>
      <c r="N39" s="28">
        <f>IF(Erfassung!$C39="","",(C39+D39+E39)/(C$3+D$3+E$3))</f>
      </c>
      <c r="O39" s="29">
        <f>IF(Erfassung!$C39="","",(F39+G39)/(F$3+G$3))</f>
      </c>
      <c r="P39" s="29">
        <f>IF(Erfassung!$C39="","",(H39+I39)/(H$3+I$3))</f>
      </c>
      <c r="Q39" s="30">
        <f>IF(Erfassung!$C39="","",(J39+K39)/(J$3+K$3))</f>
      </c>
      <c r="R39" s="2"/>
      <c r="S39" s="2"/>
      <c r="T39" s="2"/>
      <c r="U39" s="2"/>
      <c r="V39" s="2"/>
      <c r="W39" s="2"/>
    </row>
    <row r="40" spans="1:23" ht="12">
      <c r="A40" s="31">
        <v>35</v>
      </c>
      <c r="B40" s="150"/>
      <c r="C40" s="155"/>
      <c r="D40" s="155"/>
      <c r="E40" s="155"/>
      <c r="F40" s="155"/>
      <c r="G40" s="155"/>
      <c r="H40" s="155"/>
      <c r="I40" s="155"/>
      <c r="J40" s="155"/>
      <c r="K40" s="155"/>
      <c r="L40" s="153">
        <f>IF(Erfassung!C40="","",SUM(Erfassung!C40:K40))</f>
      </c>
      <c r="M40" s="27">
        <f>intern!J40</f>
      </c>
      <c r="N40" s="28">
        <f>IF(Erfassung!$C40="","",(C40+D40+E40)/(C$3+D$3+E$3))</f>
      </c>
      <c r="O40" s="29">
        <f>IF(Erfassung!$C40="","",(F40+G40)/(F$3+G$3))</f>
      </c>
      <c r="P40" s="29">
        <f>IF(Erfassung!$C40="","",(H40+I40)/(H$3+I$3))</f>
      </c>
      <c r="Q40" s="30">
        <f>IF(Erfassung!$C40="","",(J40+K40)/(J$3+K$3))</f>
      </c>
      <c r="R40" s="2"/>
      <c r="S40" s="2"/>
      <c r="T40" s="2"/>
      <c r="U40" s="2"/>
      <c r="V40" s="2"/>
      <c r="W40" s="2"/>
    </row>
    <row r="41" spans="1:23" ht="12.75" thickBot="1">
      <c r="A41" s="32">
        <v>36</v>
      </c>
      <c r="B41" s="151"/>
      <c r="C41" s="156"/>
      <c r="D41" s="156"/>
      <c r="E41" s="156"/>
      <c r="F41" s="156"/>
      <c r="G41" s="156"/>
      <c r="H41" s="156"/>
      <c r="I41" s="156"/>
      <c r="J41" s="156"/>
      <c r="K41" s="156"/>
      <c r="L41" s="45">
        <f>IF(Erfassung!C41="","",SUM(Erfassung!C41:K41))</f>
      </c>
      <c r="M41" s="33">
        <f>intern!J41</f>
      </c>
      <c r="N41" s="34">
        <f>IF(Erfassung!$C41="","",(C41+D41+E41)/(C$3+D$3+E$3))</f>
      </c>
      <c r="O41" s="35">
        <f>IF(Erfassung!$C41="","",(F41+G41)/(F$3+G$3))</f>
      </c>
      <c r="P41" s="35">
        <f>IF(Erfassung!$C41="","",(H41+I41)/(H$3+I$3))</f>
      </c>
      <c r="Q41" s="36">
        <f>IF(Erfassung!$C41="","",(J41+K41)/(J$3+K$3))</f>
      </c>
      <c r="R41" s="2"/>
      <c r="S41" s="2"/>
      <c r="T41" s="2"/>
      <c r="U41" s="2"/>
      <c r="V41" s="2"/>
      <c r="W41" s="2"/>
    </row>
    <row r="42" spans="1:23" ht="24.75">
      <c r="A42" s="2"/>
      <c r="B42" s="37" t="s">
        <v>22</v>
      </c>
      <c r="C42" s="154">
        <f aca="true" t="shared" si="0" ref="C42:K42">SUM(C6:C41)</f>
        <v>0</v>
      </c>
      <c r="D42" s="154">
        <f t="shared" si="0"/>
        <v>0</v>
      </c>
      <c r="E42" s="154">
        <f t="shared" si="0"/>
        <v>0</v>
      </c>
      <c r="F42" s="154">
        <f t="shared" si="0"/>
        <v>0</v>
      </c>
      <c r="G42" s="154">
        <f t="shared" si="0"/>
        <v>0</v>
      </c>
      <c r="H42" s="154">
        <f t="shared" si="0"/>
        <v>0</v>
      </c>
      <c r="I42" s="154">
        <f t="shared" si="0"/>
        <v>0</v>
      </c>
      <c r="J42" s="154">
        <f t="shared" si="0"/>
        <v>0</v>
      </c>
      <c r="K42" s="154">
        <f t="shared" si="0"/>
        <v>0</v>
      </c>
      <c r="L42" s="38">
        <f>SUM(C42:K42)</f>
        <v>0</v>
      </c>
      <c r="M42" s="39"/>
      <c r="N42" s="40" t="s">
        <v>23</v>
      </c>
      <c r="O42" s="41" t="s">
        <v>24</v>
      </c>
      <c r="P42" s="41" t="s">
        <v>25</v>
      </c>
      <c r="Q42" s="42" t="s">
        <v>26</v>
      </c>
      <c r="R42" s="2"/>
      <c r="S42" s="2"/>
      <c r="T42" s="2"/>
      <c r="U42" s="2"/>
      <c r="V42" s="2"/>
      <c r="W42" s="2"/>
    </row>
    <row r="43" spans="1:23" ht="12.75" thickBot="1">
      <c r="A43" s="2"/>
      <c r="B43" s="43" t="s">
        <v>27</v>
      </c>
      <c r="C43" s="44" t="e">
        <f aca="true" t="shared" si="1" ref="C43:K43">AVERAGE(C6:C41)</f>
        <v>#DIV/0!</v>
      </c>
      <c r="D43" s="44" t="e">
        <f t="shared" si="1"/>
        <v>#DIV/0!</v>
      </c>
      <c r="E43" s="44" t="e">
        <f t="shared" si="1"/>
        <v>#DIV/0!</v>
      </c>
      <c r="F43" s="44" t="e">
        <f t="shared" si="1"/>
        <v>#DIV/0!</v>
      </c>
      <c r="G43" s="44" t="e">
        <f t="shared" si="1"/>
        <v>#DIV/0!</v>
      </c>
      <c r="H43" s="44" t="e">
        <f>AVERAGE(H6:H41)</f>
        <v>#DIV/0!</v>
      </c>
      <c r="I43" s="44" t="e">
        <f t="shared" si="1"/>
        <v>#DIV/0!</v>
      </c>
      <c r="J43" s="44" t="e">
        <f t="shared" si="1"/>
        <v>#DIV/0!</v>
      </c>
      <c r="K43" s="44" t="e">
        <f t="shared" si="1"/>
        <v>#DIV/0!</v>
      </c>
      <c r="L43" s="45"/>
      <c r="M43" s="46" t="e">
        <f>AVERAGE(M6:M41)</f>
        <v>#DIV/0!</v>
      </c>
      <c r="N43" s="47"/>
      <c r="O43" s="48"/>
      <c r="P43" s="48"/>
      <c r="Q43" s="49"/>
      <c r="R43" s="2"/>
      <c r="S43" s="2"/>
      <c r="T43" s="2"/>
      <c r="U43" s="2"/>
      <c r="V43" s="2"/>
      <c r="W43" s="2"/>
    </row>
    <row r="44" spans="1:23" ht="24.75" customHeight="1">
      <c r="A44" s="2"/>
      <c r="B44" s="50" t="s">
        <v>28</v>
      </c>
      <c r="C44" s="51" t="e">
        <f aca="true" t="shared" si="2" ref="C44:K44">C43/C3*100</f>
        <v>#DIV/0!</v>
      </c>
      <c r="D44" s="52" t="e">
        <f t="shared" si="2"/>
        <v>#DIV/0!</v>
      </c>
      <c r="E44" s="52" t="e">
        <f t="shared" si="2"/>
        <v>#DIV/0!</v>
      </c>
      <c r="F44" s="52" t="e">
        <f t="shared" si="2"/>
        <v>#DIV/0!</v>
      </c>
      <c r="G44" s="52" t="e">
        <f t="shared" si="2"/>
        <v>#DIV/0!</v>
      </c>
      <c r="H44" s="52" t="e">
        <f t="shared" si="2"/>
        <v>#DIV/0!</v>
      </c>
      <c r="I44" s="52" t="e">
        <f t="shared" si="2"/>
        <v>#DIV/0!</v>
      </c>
      <c r="J44" s="52" t="e">
        <f t="shared" si="2"/>
        <v>#DIV/0!</v>
      </c>
      <c r="K44" s="53" t="e">
        <f t="shared" si="2"/>
        <v>#DIV/0!</v>
      </c>
      <c r="L44" s="2"/>
      <c r="M44" s="2"/>
      <c r="N44" s="54" t="e">
        <f>AVERAGE(N6:N41)</f>
        <v>#DIV/0!</v>
      </c>
      <c r="O44" s="54" t="e">
        <f>AVERAGE(O6:O41)</f>
        <v>#DIV/0!</v>
      </c>
      <c r="P44" s="54" t="e">
        <f>AVERAGE(P6:P41)</f>
        <v>#DIV/0!</v>
      </c>
      <c r="Q44" s="54" t="e">
        <f>AVERAGE(Q6:Q41)</f>
        <v>#DIV/0!</v>
      </c>
      <c r="R44" s="2"/>
      <c r="S44" s="2"/>
      <c r="T44" s="2"/>
      <c r="U44" s="2"/>
      <c r="V44" s="2"/>
      <c r="W44" s="2"/>
    </row>
    <row r="45" spans="1:23" ht="12">
      <c r="A45" s="2"/>
      <c r="B45" s="55" t="s">
        <v>29</v>
      </c>
      <c r="C45" s="56">
        <f>COUNTIF(C6:C41,"&gt;=0")</f>
        <v>0</v>
      </c>
      <c r="D45" s="57"/>
      <c r="E45" s="57"/>
      <c r="F45" s="57"/>
      <c r="G45" s="57"/>
      <c r="H45" s="57"/>
      <c r="I45" s="57"/>
      <c r="J45" s="57"/>
      <c r="K45" s="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58"/>
      <c r="C48" s="58"/>
      <c r="D48" s="58"/>
      <c r="E48" s="58"/>
      <c r="F48" s="58"/>
      <c r="G48" s="5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 customHeight="1">
      <c r="A49" s="2"/>
      <c r="B49" s="2"/>
      <c r="C49" s="59"/>
      <c r="D49" s="59"/>
      <c r="E49" s="59"/>
      <c r="F49" s="59"/>
      <c r="G49" s="59"/>
      <c r="H49" s="60"/>
      <c r="I49" s="60"/>
      <c r="J49" s="59"/>
      <c r="K49" s="5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>
      <c r="A50" s="2"/>
      <c r="B50" s="2"/>
      <c r="C50" s="59"/>
      <c r="D50" s="59"/>
      <c r="E50" s="59"/>
      <c r="F50" s="59"/>
      <c r="G50" s="61"/>
      <c r="H50" s="61"/>
      <c r="I50" s="61"/>
      <c r="J50" s="61"/>
      <c r="K50" s="6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>
      <c r="A51" s="2"/>
      <c r="B51" s="2"/>
      <c r="C51" s="59"/>
      <c r="D51" s="59"/>
      <c r="E51" s="59"/>
      <c r="F51" s="59"/>
      <c r="G51" s="62"/>
      <c r="H51" s="62"/>
      <c r="I51" s="62"/>
      <c r="J51" s="62"/>
      <c r="K51" s="6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 customHeight="1">
      <c r="A52" s="2"/>
      <c r="B52" s="2"/>
      <c r="C52" s="64"/>
      <c r="D52" s="64"/>
      <c r="E52" s="64"/>
      <c r="F52" s="64"/>
      <c r="G52" s="64"/>
      <c r="H52" s="64"/>
      <c r="I52" s="64"/>
      <c r="J52" s="64"/>
      <c r="K52" s="6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4.25">
      <c r="A53" s="2"/>
      <c r="B53" s="2"/>
      <c r="C53" s="59"/>
      <c r="D53" s="59"/>
      <c r="E53" s="59"/>
      <c r="F53" s="59"/>
      <c r="G53" s="65"/>
      <c r="H53" s="65"/>
      <c r="I53" s="65"/>
      <c r="J53" s="65"/>
      <c r="K53" s="6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58"/>
      <c r="C54" s="58"/>
      <c r="D54" s="58"/>
      <c r="E54" s="58"/>
      <c r="F54" s="58"/>
      <c r="G54" s="5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58"/>
      <c r="C55" s="58"/>
      <c r="D55" s="58"/>
      <c r="E55" s="58"/>
      <c r="F55" s="58"/>
      <c r="G55" s="5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58"/>
      <c r="C56" s="58"/>
      <c r="D56" s="58"/>
      <c r="E56" s="58"/>
      <c r="F56" s="58"/>
      <c r="G56" s="5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58"/>
      <c r="C57" s="58"/>
      <c r="D57" s="58"/>
      <c r="E57" s="58"/>
      <c r="F57" s="58"/>
      <c r="G57" s="5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</sheetData>
  <sheetProtection password="C8F0" sheet="1" objects="1" scenarios="1" selectLockedCells="1"/>
  <dataValidations count="8">
    <dataValidation type="whole" allowBlank="1" showErrorMessage="1" errorTitle="Fehler!" error="Bitte überprüfen Sie den eingegebenen Wert!&#10;Die maximal mögliche Punktzahl je Aufgabe entnehmen Sie dem Tabellenkopf. Es dürfen nur ganze Zahlen eingegeben werden." sqref="C6:K41">
      <formula1>0</formula1>
      <formula2>C$3</formula2>
    </dataValidation>
    <dataValidation type="custom" allowBlank="1" showErrorMessage="1" sqref="A3:B3 L3:IV3">
      <formula1>2</formula1>
      <formula2>0</formula2>
    </dataValidation>
    <dataValidation type="whole" allowBlank="1" showErrorMessage="1" sqref="C3:D3">
      <formula1>0</formula1>
      <formula2>5</formula2>
    </dataValidation>
    <dataValidation type="whole" allowBlank="1" showErrorMessage="1" sqref="F3">
      <formula1>0</formula1>
      <formula2>8</formula2>
    </dataValidation>
    <dataValidation type="whole" allowBlank="1" showErrorMessage="1" sqref="G3">
      <formula1>0</formula1>
      <formula2>7</formula2>
    </dataValidation>
    <dataValidation type="whole" allowBlank="1" showErrorMessage="1" sqref="H3:I3">
      <formula1>0</formula1>
      <formula2>15</formula2>
    </dataValidation>
    <dataValidation type="whole" allowBlank="1" showErrorMessage="1" sqref="E3 J3">
      <formula1>0</formula1>
      <formula2>6</formula2>
    </dataValidation>
    <dataValidation type="whole" allowBlank="1" showErrorMessage="1" sqref="K3">
      <formula1>0</formula1>
      <formula2>10</formula2>
    </dataValidation>
  </dataValidations>
  <printOptions horizontalCentered="1"/>
  <pageMargins left="0.5902777777777778" right="0.5902777777777778" top="0.39375" bottom="0.39375" header="0.5118055555555555" footer="0.5118055555555555"/>
  <pageSetup fitToHeight="1" fitToWidth="1" horizontalDpi="300" verticalDpi="300" orientation="landscape" pageOrder="overThenDown" paperSize="9" r:id="rId4"/>
  <rowBreaks count="1" manualBreakCount="1">
    <brk id="66" max="255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PageLayoutView="0" workbookViewId="0" topLeftCell="A1">
      <selection activeCell="M8" sqref="M8"/>
    </sheetView>
  </sheetViews>
  <sheetFormatPr defaultColWidth="11.421875" defaultRowHeight="12.75"/>
  <cols>
    <col min="1" max="1" width="15.7109375" style="0" customWidth="1"/>
    <col min="2" max="10" width="8.7109375" style="0" customWidth="1"/>
  </cols>
  <sheetData>
    <row r="2" spans="1:10" ht="12.75" customHeight="1">
      <c r="A2" s="67" t="s">
        <v>30</v>
      </c>
      <c r="B2" s="68"/>
      <c r="C2" s="68"/>
      <c r="D2" s="68"/>
      <c r="E2" s="68"/>
      <c r="F2" s="68"/>
      <c r="G2" s="69"/>
      <c r="I2" s="161" t="s">
        <v>31</v>
      </c>
      <c r="J2" s="161"/>
    </row>
    <row r="3" spans="1:10" ht="12.75">
      <c r="A3" s="70" t="s">
        <v>32</v>
      </c>
      <c r="B3" s="71"/>
      <c r="C3" s="71"/>
      <c r="D3" s="71"/>
      <c r="E3" s="71"/>
      <c r="F3" s="71"/>
      <c r="G3" s="72"/>
      <c r="I3" s="161"/>
      <c r="J3" s="161"/>
    </row>
    <row r="4" spans="1:7" ht="12.75">
      <c r="A4" s="73"/>
      <c r="B4" s="71">
        <v>1</v>
      </c>
      <c r="C4" s="71">
        <v>2</v>
      </c>
      <c r="D4" s="71">
        <v>3</v>
      </c>
      <c r="E4" s="71">
        <v>4</v>
      </c>
      <c r="F4" s="71">
        <v>5</v>
      </c>
      <c r="G4" s="72">
        <v>6</v>
      </c>
    </row>
    <row r="5" spans="1:10" ht="12.75">
      <c r="A5" s="73" t="s">
        <v>33</v>
      </c>
      <c r="B5" s="71">
        <v>60</v>
      </c>
      <c r="C5" s="71">
        <v>52</v>
      </c>
      <c r="D5" s="71">
        <v>44</v>
      </c>
      <c r="E5" s="71">
        <v>36</v>
      </c>
      <c r="F5" s="71">
        <v>28</v>
      </c>
      <c r="G5" s="72">
        <v>20</v>
      </c>
      <c r="I5" s="74" t="s">
        <v>16</v>
      </c>
      <c r="J5" s="75" t="s">
        <v>17</v>
      </c>
    </row>
    <row r="6" spans="1:10" ht="12.75">
      <c r="A6" s="76" t="s">
        <v>34</v>
      </c>
      <c r="B6" s="77">
        <v>53</v>
      </c>
      <c r="C6" s="77">
        <v>45</v>
      </c>
      <c r="D6" s="77">
        <v>37</v>
      </c>
      <c r="E6" s="77">
        <v>29</v>
      </c>
      <c r="F6" s="77">
        <v>21</v>
      </c>
      <c r="G6" s="78">
        <v>0</v>
      </c>
      <c r="I6" s="79">
        <f>Erfassung!L6</f>
      </c>
      <c r="J6" s="80">
        <f>IF(I6="","",IF(I6&gt;intern!$C$5,1,IF(I6&gt;intern!$D$5,2,IF(I6&gt;intern!$E$5,3,IF(I6&gt;intern!$F$5,4,IF(I6&gt;intern!$G$5,5,6))))))</f>
      </c>
    </row>
    <row r="7" spans="9:10" ht="12.75">
      <c r="I7" s="81">
        <f>Erfassung!L7</f>
      </c>
      <c r="J7" s="82">
        <f>IF(I7="","",IF(I7&gt;intern!$C$5,1,IF(I7&gt;intern!$D$5,2,IF(I7&gt;intern!$E$5,3,IF(I7&gt;intern!$F$5,4,IF(I7&gt;intern!$G$5,5,6))))))</f>
      </c>
    </row>
    <row r="8" spans="9:10" ht="12.75">
      <c r="I8" s="81">
        <f>Erfassung!L8</f>
      </c>
      <c r="J8" s="82">
        <f>IF(I8="","",IF(I8&gt;intern!$C$5,1,IF(I8&gt;intern!$D$5,2,IF(I8&gt;intern!$E$5,3,IF(I8&gt;intern!$F$5,4,IF(I8&gt;intern!$G$5,5,6))))))</f>
      </c>
    </row>
    <row r="9" spans="9:10" ht="12.75">
      <c r="I9" s="81">
        <f>Erfassung!L9</f>
      </c>
      <c r="J9" s="82">
        <f>IF(I9="","",IF(I9&gt;intern!$C$5,1,IF(I9&gt;intern!$D$5,2,IF(I9&gt;intern!$E$5,3,IF(I9&gt;intern!$F$5,4,IF(I9&gt;intern!$G$5,5,6))))))</f>
      </c>
    </row>
    <row r="10" spans="2:10" ht="12.75">
      <c r="B10" s="162" t="s">
        <v>35</v>
      </c>
      <c r="C10" s="162"/>
      <c r="D10" s="162"/>
      <c r="I10" s="81">
        <f>Erfassung!L10</f>
      </c>
      <c r="J10" s="82">
        <f>IF(I10="","",IF(I10&gt;intern!$C$5,1,IF(I10&gt;intern!$D$5,2,IF(I10&gt;intern!$E$5,3,IF(I10&gt;intern!$F$5,4,IF(I10&gt;intern!$G$5,5,6))))))</f>
      </c>
    </row>
    <row r="11" spans="2:10" ht="12.75">
      <c r="B11" s="83">
        <v>1</v>
      </c>
      <c r="C11" s="84">
        <f>COUNTIF(Erfassung!$M$6:$M$41,B11)</f>
        <v>0</v>
      </c>
      <c r="D11" s="85" t="e">
        <f>C11/Erfassung!$C$45</f>
        <v>#DIV/0!</v>
      </c>
      <c r="I11" s="81">
        <f>Erfassung!L11</f>
      </c>
      <c r="J11" s="82">
        <f>IF(I11="","",IF(I11&gt;intern!$C$5,1,IF(I11&gt;intern!$D$5,2,IF(I11&gt;intern!$E$5,3,IF(I11&gt;intern!$F$5,4,IF(I11&gt;intern!$G$5,5,6))))))</f>
      </c>
    </row>
    <row r="12" spans="2:10" ht="12.75">
      <c r="B12" s="86">
        <v>2</v>
      </c>
      <c r="C12" s="87">
        <f>COUNTIF(Erfassung!$M$6:$M$41,B12)</f>
        <v>0</v>
      </c>
      <c r="D12" s="88" t="e">
        <f>C12/Erfassung!$C$45</f>
        <v>#DIV/0!</v>
      </c>
      <c r="I12" s="81">
        <f>Erfassung!L12</f>
      </c>
      <c r="J12" s="82">
        <f>IF(I12="","",IF(I12&gt;intern!$C$5,1,IF(I12&gt;intern!$D$5,2,IF(I12&gt;intern!$E$5,3,IF(I12&gt;intern!$F$5,4,IF(I12&gt;intern!$G$5,5,6))))))</f>
      </c>
    </row>
    <row r="13" spans="2:10" ht="12.75">
      <c r="B13" s="86">
        <v>3</v>
      </c>
      <c r="C13" s="87">
        <f>COUNTIF(Erfassung!$M$6:$M$41,B13)</f>
        <v>0</v>
      </c>
      <c r="D13" s="88" t="e">
        <f>C13/Erfassung!$C$45</f>
        <v>#DIV/0!</v>
      </c>
      <c r="I13" s="81">
        <f>Erfassung!L13</f>
      </c>
      <c r="J13" s="82">
        <f>IF(I13="","",IF(I13&gt;intern!$C$5,1,IF(I13&gt;intern!$D$5,2,IF(I13&gt;intern!$E$5,3,IF(I13&gt;intern!$F$5,4,IF(I13&gt;intern!$G$5,5,6))))))</f>
      </c>
    </row>
    <row r="14" spans="2:10" ht="12.75">
      <c r="B14" s="86">
        <v>4</v>
      </c>
      <c r="C14" s="87">
        <f>COUNTIF(Erfassung!$M$6:$M$41,B14)</f>
        <v>0</v>
      </c>
      <c r="D14" s="88" t="e">
        <f>C14/Erfassung!$C$45</f>
        <v>#DIV/0!</v>
      </c>
      <c r="I14" s="81">
        <f>Erfassung!L14</f>
      </c>
      <c r="J14" s="82">
        <f>IF(I14="","",IF(I14&gt;intern!$C$5,1,IF(I14&gt;intern!$D$5,2,IF(I14&gt;intern!$E$5,3,IF(I14&gt;intern!$F$5,4,IF(I14&gt;intern!$G$5,5,6))))))</f>
      </c>
    </row>
    <row r="15" spans="2:10" ht="12.75">
      <c r="B15" s="86">
        <v>5</v>
      </c>
      <c r="C15" s="87">
        <f>COUNTIF(Erfassung!$M$6:$M$41,B15)</f>
        <v>0</v>
      </c>
      <c r="D15" s="88" t="e">
        <f>C15/Erfassung!$C$45</f>
        <v>#DIV/0!</v>
      </c>
      <c r="I15" s="81">
        <f>Erfassung!L15</f>
      </c>
      <c r="J15" s="82">
        <f>IF(I15="","",IF(I15&gt;intern!$C$5,1,IF(I15&gt;intern!$D$5,2,IF(I15&gt;intern!$E$5,3,IF(I15&gt;intern!$F$5,4,IF(I15&gt;intern!$G$5,5,6))))))</f>
      </c>
    </row>
    <row r="16" spans="2:10" ht="12.75">
      <c r="B16" s="89">
        <v>6</v>
      </c>
      <c r="C16" s="90">
        <f>COUNTIF(Erfassung!$M$6:$M$41,B16)</f>
        <v>0</v>
      </c>
      <c r="D16" s="91" t="e">
        <f>C16/Erfassung!$C$45</f>
        <v>#DIV/0!</v>
      </c>
      <c r="I16" s="81">
        <f>Erfassung!L16</f>
      </c>
      <c r="J16" s="82">
        <f>IF(I16="","",IF(I16&gt;intern!$C$5,1,IF(I16&gt;intern!$D$5,2,IF(I16&gt;intern!$E$5,3,IF(I16&gt;intern!$F$5,4,IF(I16&gt;intern!$G$5,5,6))))))</f>
      </c>
    </row>
    <row r="17" spans="9:10" ht="12.75">
      <c r="I17" s="81">
        <f>Erfassung!L17</f>
      </c>
      <c r="J17" s="82">
        <f>IF(I17="","",IF(I17&gt;intern!$C$5,1,IF(I17&gt;intern!$D$5,2,IF(I17&gt;intern!$E$5,3,IF(I17&gt;intern!$F$5,4,IF(I17&gt;intern!$G$5,5,6))))))</f>
      </c>
    </row>
    <row r="18" spans="9:10" ht="12.75">
      <c r="I18" s="81">
        <f>Erfassung!L18</f>
      </c>
      <c r="J18" s="82">
        <f>IF(I18="","",IF(I18&gt;intern!$C$5,1,IF(I18&gt;intern!$D$5,2,IF(I18&gt;intern!$E$5,3,IF(I18&gt;intern!$F$5,4,IF(I18&gt;intern!$G$5,5,6))))))</f>
      </c>
    </row>
    <row r="19" spans="9:10" ht="12.75">
      <c r="I19" s="81">
        <f>Erfassung!L19</f>
      </c>
      <c r="J19" s="82">
        <f>IF(I19="","",IF(I19&gt;intern!$C$5,1,IF(I19&gt;intern!$D$5,2,IF(I19&gt;intern!$E$5,3,IF(I19&gt;intern!$F$5,4,IF(I19&gt;intern!$G$5,5,6))))))</f>
      </c>
    </row>
    <row r="20" spans="9:10" ht="12.75">
      <c r="I20" s="81">
        <f>Erfassung!L20</f>
      </c>
      <c r="J20" s="82">
        <f>IF(I20="","",IF(I20&gt;intern!$C$5,1,IF(I20&gt;intern!$D$5,2,IF(I20&gt;intern!$E$5,3,IF(I20&gt;intern!$F$5,4,IF(I20&gt;intern!$G$5,5,6))))))</f>
      </c>
    </row>
    <row r="21" spans="9:10" ht="12.75">
      <c r="I21" s="81">
        <f>Erfassung!L21</f>
      </c>
      <c r="J21" s="82">
        <f>IF(I21="","",IF(I21&gt;intern!$C$5,1,IF(I21&gt;intern!$D$5,2,IF(I21&gt;intern!$E$5,3,IF(I21&gt;intern!$F$5,4,IF(I21&gt;intern!$G$5,5,6))))))</f>
      </c>
    </row>
    <row r="22" spans="9:10" ht="12.75">
      <c r="I22" s="81">
        <f>Erfassung!L22</f>
      </c>
      <c r="J22" s="82">
        <f>IF(I22="","",IF(I22&gt;intern!$C$5,1,IF(I22&gt;intern!$D$5,2,IF(I22&gt;intern!$E$5,3,IF(I22&gt;intern!$F$5,4,IF(I22&gt;intern!$G$5,5,6))))))</f>
      </c>
    </row>
    <row r="23" spans="9:10" ht="12.75">
      <c r="I23" s="81">
        <f>Erfassung!L23</f>
      </c>
      <c r="J23" s="82">
        <f>IF(I23="","",IF(I23&gt;intern!$C$5,1,IF(I23&gt;intern!$D$5,2,IF(I23&gt;intern!$E$5,3,IF(I23&gt;intern!$F$5,4,IF(I23&gt;intern!$G$5,5,6))))))</f>
      </c>
    </row>
    <row r="24" spans="9:10" ht="12.75">
      <c r="I24" s="81">
        <f>Erfassung!L24</f>
      </c>
      <c r="J24" s="82">
        <f>IF(I24="","",IF(I24&gt;intern!$C$5,1,IF(I24&gt;intern!$D$5,2,IF(I24&gt;intern!$E$5,3,IF(I24&gt;intern!$F$5,4,IF(I24&gt;intern!$G$5,5,6))))))</f>
      </c>
    </row>
    <row r="25" spans="9:10" ht="12.75">
      <c r="I25" s="81">
        <f>Erfassung!L25</f>
      </c>
      <c r="J25" s="82">
        <f>IF(I25="","",IF(I25&gt;intern!$C$5,1,IF(I25&gt;intern!$D$5,2,IF(I25&gt;intern!$E$5,3,IF(I25&gt;intern!$F$5,4,IF(I25&gt;intern!$G$5,5,6))))))</f>
      </c>
    </row>
    <row r="26" spans="9:10" ht="12.75">
      <c r="I26" s="81">
        <f>Erfassung!L26</f>
      </c>
      <c r="J26" s="82">
        <f>IF(I26="","",IF(I26&gt;intern!$C$5,1,IF(I26&gt;intern!$D$5,2,IF(I26&gt;intern!$E$5,3,IF(I26&gt;intern!$F$5,4,IF(I26&gt;intern!$G$5,5,6))))))</f>
      </c>
    </row>
    <row r="27" spans="9:10" ht="12.75">
      <c r="I27" s="81">
        <f>Erfassung!L27</f>
      </c>
      <c r="J27" s="82">
        <f>IF(I27="","",IF(I27&gt;intern!$C$5,1,IF(I27&gt;intern!$D$5,2,IF(I27&gt;intern!$E$5,3,IF(I27&gt;intern!$F$5,4,IF(I27&gt;intern!$G$5,5,6))))))</f>
      </c>
    </row>
    <row r="28" spans="9:10" ht="12.75">
      <c r="I28" s="81">
        <f>Erfassung!L28</f>
      </c>
      <c r="J28" s="82">
        <f>IF(I28="","",IF(I28&gt;intern!$C$5,1,IF(I28&gt;intern!$D$5,2,IF(I28&gt;intern!$E$5,3,IF(I28&gt;intern!$F$5,4,IF(I28&gt;intern!$G$5,5,6))))))</f>
      </c>
    </row>
    <row r="29" spans="9:10" ht="12.75">
      <c r="I29" s="81">
        <f>Erfassung!L29</f>
      </c>
      <c r="J29" s="82">
        <f>IF(I29="","",IF(I29&gt;intern!$C$5,1,IF(I29&gt;intern!$D$5,2,IF(I29&gt;intern!$E$5,3,IF(I29&gt;intern!$F$5,4,IF(I29&gt;intern!$G$5,5,6))))))</f>
      </c>
    </row>
    <row r="30" spans="9:10" ht="12.75">
      <c r="I30" s="81">
        <f>Erfassung!L30</f>
      </c>
      <c r="J30" s="82">
        <f>IF(I30="","",IF(I30&gt;intern!$C$5,1,IF(I30&gt;intern!$D$5,2,IF(I30&gt;intern!$E$5,3,IF(I30&gt;intern!$F$5,4,IF(I30&gt;intern!$G$5,5,6))))))</f>
      </c>
    </row>
    <row r="31" spans="9:10" ht="12.75">
      <c r="I31" s="81">
        <f>Erfassung!L31</f>
      </c>
      <c r="J31" s="82">
        <f>IF(I31="","",IF(I31&gt;intern!$C$5,1,IF(I31&gt;intern!$D$5,2,IF(I31&gt;intern!$E$5,3,IF(I31&gt;intern!$F$5,4,IF(I31&gt;intern!$G$5,5,6))))))</f>
      </c>
    </row>
    <row r="32" spans="9:10" ht="12.75">
      <c r="I32" s="81">
        <f>Erfassung!L32</f>
      </c>
      <c r="J32" s="82">
        <f>IF(I32="","",IF(I32&gt;intern!$C$5,1,IF(I32&gt;intern!$D$5,2,IF(I32&gt;intern!$E$5,3,IF(I32&gt;intern!$F$5,4,IF(I32&gt;intern!$G$5,5,6))))))</f>
      </c>
    </row>
    <row r="33" spans="9:10" ht="12.75">
      <c r="I33" s="81">
        <f>Erfassung!L33</f>
      </c>
      <c r="J33" s="82">
        <f>IF(I33="","",IF(I33&gt;intern!$C$5,1,IF(I33&gt;intern!$D$5,2,IF(I33&gt;intern!$E$5,3,IF(I33&gt;intern!$F$5,4,IF(I33&gt;intern!$G$5,5,6))))))</f>
      </c>
    </row>
    <row r="34" spans="9:10" ht="12.75">
      <c r="I34" s="81">
        <f>Erfassung!L34</f>
      </c>
      <c r="J34" s="82">
        <f>IF(I34="","",IF(I34&gt;intern!$C$5,1,IF(I34&gt;intern!$D$5,2,IF(I34&gt;intern!$E$5,3,IF(I34&gt;intern!$F$5,4,IF(I34&gt;intern!$G$5,5,6))))))</f>
      </c>
    </row>
    <row r="35" spans="9:10" ht="12.75">
      <c r="I35" s="81">
        <f>Erfassung!L35</f>
      </c>
      <c r="J35" s="82">
        <f>IF(I35="","",IF(I35&gt;intern!$C$5,1,IF(I35&gt;intern!$D$5,2,IF(I35&gt;intern!$E$5,3,IF(I35&gt;intern!$F$5,4,IF(I35&gt;intern!$G$5,5,6))))))</f>
      </c>
    </row>
    <row r="36" spans="9:10" ht="12.75">
      <c r="I36" s="81">
        <f>Erfassung!L36</f>
      </c>
      <c r="J36" s="82">
        <f>IF(I36="","",IF(I36&gt;intern!$C$5,1,IF(I36&gt;intern!$D$5,2,IF(I36&gt;intern!$E$5,3,IF(I36&gt;intern!$F$5,4,IF(I36&gt;intern!$G$5,5,6))))))</f>
      </c>
    </row>
    <row r="37" spans="9:10" ht="12.75">
      <c r="I37" s="81">
        <f>Erfassung!L37</f>
      </c>
      <c r="J37" s="82">
        <f>IF(I37="","",IF(I37&gt;intern!$C$5,1,IF(I37&gt;intern!$D$5,2,IF(I37&gt;intern!$E$5,3,IF(I37&gt;intern!$F$5,4,IF(I37&gt;intern!$G$5,5,6))))))</f>
      </c>
    </row>
    <row r="38" spans="9:10" ht="12.75">
      <c r="I38" s="81">
        <f>Erfassung!L38</f>
      </c>
      <c r="J38" s="82">
        <f>IF(I38="","",IF(I38&gt;intern!$C$5,1,IF(I38&gt;intern!$D$5,2,IF(I38&gt;intern!$E$5,3,IF(I38&gt;intern!$F$5,4,IF(I38&gt;intern!$G$5,5,6))))))</f>
      </c>
    </row>
    <row r="39" spans="9:10" ht="12.75">
      <c r="I39" s="81">
        <f>Erfassung!L39</f>
      </c>
      <c r="J39" s="82">
        <f>IF(I39="","",IF(I39&gt;intern!$C$5,1,IF(I39&gt;intern!$D$5,2,IF(I39&gt;intern!$E$5,3,IF(I39&gt;intern!$F$5,4,IF(I39&gt;intern!$G$5,5,6))))))</f>
      </c>
    </row>
    <row r="40" spans="9:10" ht="12.75">
      <c r="I40" s="81">
        <f>Erfassung!L40</f>
      </c>
      <c r="J40" s="82">
        <f>IF(I40="","",IF(I40&gt;intern!$C$5,1,IF(I40&gt;intern!$D$5,2,IF(I40&gt;intern!$E$5,3,IF(I40&gt;intern!$F$5,4,IF(I40&gt;intern!$G$5,5,6))))))</f>
      </c>
    </row>
    <row r="41" spans="9:10" ht="12.75">
      <c r="I41" s="92">
        <f>Erfassung!L41</f>
      </c>
      <c r="J41" s="93">
        <f>IF(I41="","",IF(I41&gt;intern!$C$5,1,IF(I41&gt;intern!$D$5,2,IF(I41&gt;intern!$E$5,3,IF(I41&gt;intern!$F$5,4,IF(I41&gt;intern!$G$5,5,6))))))</f>
      </c>
    </row>
  </sheetData>
  <sheetProtection password="C8F0" sheet="1" objects="1" scenarios="1" selectLockedCells="1" selectUnlockedCells="1"/>
  <mergeCells count="2">
    <mergeCell ref="I2:J3"/>
    <mergeCell ref="B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12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6.7109375" style="94" customWidth="1"/>
    <col min="3" max="7" width="4.28125" style="94" customWidth="1"/>
    <col min="8" max="18" width="4.28125" style="0" customWidth="1"/>
    <col min="19" max="19" width="17.7109375" style="0" customWidth="1"/>
    <col min="20" max="20" width="5.7109375" style="0" customWidth="1"/>
    <col min="21" max="21" width="4.7109375" style="0" customWidth="1"/>
    <col min="22" max="22" width="4.140625" style="0" customWidth="1"/>
    <col min="23" max="23" width="4.7109375" style="0" customWidth="1"/>
    <col min="24" max="24" width="4.8515625" style="0" customWidth="1"/>
    <col min="25" max="25" width="4.28125" style="0" customWidth="1"/>
    <col min="26" max="26" width="4.7109375" style="0" customWidth="1"/>
    <col min="27" max="27" width="4.140625" style="0" customWidth="1"/>
    <col min="28" max="28" width="3.8515625" style="0" customWidth="1"/>
    <col min="29" max="29" width="13.140625" style="0" customWidth="1"/>
    <col min="30" max="30" width="3.7109375" style="0" customWidth="1"/>
    <col min="34" max="34" width="19.57421875" style="0" customWidth="1"/>
  </cols>
  <sheetData>
    <row r="3" spans="1:20" ht="12.75">
      <c r="A3" s="95" t="s">
        <v>18</v>
      </c>
      <c r="B3" s="96" t="str">
        <f>Erfassung!C5</f>
        <v>Task 1</v>
      </c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 t="s">
        <v>36</v>
      </c>
      <c r="T3" s="100">
        <f>Erfassung!C42</f>
        <v>0</v>
      </c>
    </row>
    <row r="4" spans="1:20" ht="12.75">
      <c r="A4" s="101"/>
      <c r="B4" s="102"/>
      <c r="C4" s="103"/>
      <c r="D4" s="103"/>
      <c r="E4" s="103"/>
      <c r="F4" s="103"/>
      <c r="G4" s="103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37</v>
      </c>
      <c r="T4" s="106" t="e">
        <f>T3/(T5*SUM(B6:R6))*100</f>
        <v>#DIV/0!</v>
      </c>
    </row>
    <row r="5" spans="1:20" ht="12.75">
      <c r="A5" s="107" t="s">
        <v>38</v>
      </c>
      <c r="B5" s="133">
        <v>0</v>
      </c>
      <c r="C5" s="134">
        <v>1</v>
      </c>
      <c r="D5" s="134">
        <v>2</v>
      </c>
      <c r="E5" s="135">
        <v>3</v>
      </c>
      <c r="F5" s="136">
        <v>4</v>
      </c>
      <c r="G5" s="127"/>
      <c r="H5" s="112"/>
      <c r="I5" s="112"/>
      <c r="J5" s="112"/>
      <c r="K5" s="112"/>
      <c r="L5" s="112"/>
      <c r="M5" s="112"/>
      <c r="N5" s="112"/>
      <c r="O5" s="131"/>
      <c r="P5" s="131"/>
      <c r="Q5" s="131"/>
      <c r="R5" s="131"/>
      <c r="S5" s="113" t="s">
        <v>39</v>
      </c>
      <c r="T5" s="114">
        <f>Erfassung!C3</f>
        <v>4</v>
      </c>
    </row>
    <row r="6" spans="1:20" ht="12.75">
      <c r="A6" s="70" t="s">
        <v>40</v>
      </c>
      <c r="B6" s="137">
        <f>COUNTIF(Erfassung!$C$6:$C$41,B5)</f>
        <v>0</v>
      </c>
      <c r="C6" s="109">
        <f>COUNTIF(Erfassung!$C$6:$C$41,C5)</f>
        <v>0</v>
      </c>
      <c r="D6" s="109">
        <f>COUNTIF(Erfassung!$C$6:$C$41,D5)</f>
        <v>0</v>
      </c>
      <c r="E6" s="109">
        <f>COUNTIF(Erfassung!$C$6:$C$41,E5)</f>
        <v>0</v>
      </c>
      <c r="F6" s="138">
        <f>COUNTIF(Erfassung!$C$6:$C$41,F5)</f>
        <v>0</v>
      </c>
      <c r="G6" s="127"/>
      <c r="H6" s="112"/>
      <c r="I6" s="112"/>
      <c r="J6" s="112"/>
      <c r="K6" s="112"/>
      <c r="L6" s="112"/>
      <c r="M6" s="112"/>
      <c r="N6" s="112"/>
      <c r="O6" s="131"/>
      <c r="P6" s="131"/>
      <c r="Q6" s="131"/>
      <c r="R6" s="131"/>
      <c r="S6" s="71"/>
      <c r="T6" s="72"/>
    </row>
    <row r="7" spans="1:20" ht="13.5" thickBot="1">
      <c r="A7" s="115" t="s">
        <v>41</v>
      </c>
      <c r="B7" s="139" t="e">
        <f>B6/SUM($B$6:$R$6)*100</f>
        <v>#DIV/0!</v>
      </c>
      <c r="C7" s="140" t="e">
        <f>C6/SUM($B$6:$R$6)*100</f>
        <v>#DIV/0!</v>
      </c>
      <c r="D7" s="140" t="e">
        <f>D6/SUM($B$6:$R$6)*100</f>
        <v>#DIV/0!</v>
      </c>
      <c r="E7" s="140" t="e">
        <f>E6/SUM($B$6:$R$6)*100</f>
        <v>#DIV/0!</v>
      </c>
      <c r="F7" s="141" t="e">
        <f>F6/SUM($B$6:$R$6)*100</f>
        <v>#DIV/0!</v>
      </c>
      <c r="G7" s="132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77"/>
      <c r="T7" s="78"/>
    </row>
    <row r="13" spans="1:29" ht="12.75">
      <c r="A13" s="71"/>
      <c r="B13" s="120"/>
      <c r="C13" s="120"/>
      <c r="D13" s="120"/>
      <c r="E13" s="120"/>
      <c r="F13" s="120"/>
      <c r="G13" s="12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29" ht="12.75">
      <c r="A14" s="71"/>
      <c r="B14" s="120"/>
      <c r="C14" s="120"/>
      <c r="D14" s="120"/>
      <c r="E14" s="120"/>
      <c r="F14" s="120"/>
      <c r="G14" s="12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12.75">
      <c r="A15" s="71"/>
      <c r="B15" s="120"/>
      <c r="C15" s="120"/>
      <c r="D15" s="120"/>
      <c r="E15" s="120"/>
      <c r="F15" s="120"/>
      <c r="G15" s="12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7" spans="1:20" ht="12.75">
      <c r="A17" s="95" t="s">
        <v>18</v>
      </c>
      <c r="B17" s="96" t="str">
        <f>Erfassung!D5</f>
        <v>Task 2</v>
      </c>
      <c r="C17" s="97"/>
      <c r="D17" s="97"/>
      <c r="E17" s="97"/>
      <c r="F17" s="97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 t="s">
        <v>36</v>
      </c>
      <c r="T17" s="100">
        <f>Erfassung!D42</f>
        <v>0</v>
      </c>
    </row>
    <row r="18" spans="1:20" ht="12.75">
      <c r="A18" s="101"/>
      <c r="B18" s="102"/>
      <c r="C18" s="103"/>
      <c r="D18" s="103"/>
      <c r="E18" s="103"/>
      <c r="F18" s="103"/>
      <c r="G18" s="103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5" t="s">
        <v>37</v>
      </c>
      <c r="T18" s="106" t="e">
        <f>T17/(T19*SUM(B20:R20))*100</f>
        <v>#DIV/0!</v>
      </c>
    </row>
    <row r="19" spans="1:20" ht="12.75">
      <c r="A19" s="107" t="s">
        <v>38</v>
      </c>
      <c r="B19" s="121">
        <v>0</v>
      </c>
      <c r="C19" s="110">
        <v>1</v>
      </c>
      <c r="D19" s="110">
        <v>2</v>
      </c>
      <c r="E19" s="110">
        <v>3</v>
      </c>
      <c r="F19" s="110">
        <v>4</v>
      </c>
      <c r="G19" s="122">
        <v>5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 t="s">
        <v>39</v>
      </c>
      <c r="T19" s="114">
        <f>Erfassung!D3</f>
        <v>5</v>
      </c>
    </row>
    <row r="20" spans="1:20" ht="12.75">
      <c r="A20" s="70" t="s">
        <v>40</v>
      </c>
      <c r="B20" s="123">
        <f>COUNTIF(Erfassung!$D$6:$D$41,B19)</f>
        <v>0</v>
      </c>
      <c r="C20" s="120">
        <f>COUNTIF(Erfassung!$D$6:$D$41,C19)</f>
        <v>0</v>
      </c>
      <c r="D20" s="120">
        <f>COUNTIF(Erfassung!$D$6:$D$41,D19)</f>
        <v>0</v>
      </c>
      <c r="E20" s="120">
        <f>COUNTIF(Erfassung!$D$6:$D$41,E19)</f>
        <v>0</v>
      </c>
      <c r="F20" s="120">
        <f>COUNTIF(Erfassung!$D$6:$D$41,F19)</f>
        <v>0</v>
      </c>
      <c r="G20" s="124">
        <f>COUNTIF(Erfassung!$D$6:$D$41,G19)</f>
        <v>0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71"/>
      <c r="T20" s="72"/>
    </row>
    <row r="21" spans="1:20" ht="12.75">
      <c r="A21" s="115" t="s">
        <v>41</v>
      </c>
      <c r="B21" s="116" t="e">
        <f aca="true" t="shared" si="0" ref="B21:G21">B20/SUM($B$20:$R$20)*100</f>
        <v>#DIV/0!</v>
      </c>
      <c r="C21" s="117" t="e">
        <f t="shared" si="0"/>
        <v>#DIV/0!</v>
      </c>
      <c r="D21" s="117" t="e">
        <f t="shared" si="0"/>
        <v>#DIV/0!</v>
      </c>
      <c r="E21" s="117" t="e">
        <f t="shared" si="0"/>
        <v>#DIV/0!</v>
      </c>
      <c r="F21" s="117" t="e">
        <f t="shared" si="0"/>
        <v>#DIV/0!</v>
      </c>
      <c r="G21" s="118" t="e">
        <f t="shared" si="0"/>
        <v>#DIV/0!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77"/>
      <c r="T21" s="78"/>
    </row>
    <row r="27" spans="1:29" ht="12.75">
      <c r="A27" s="71"/>
      <c r="B27" s="120"/>
      <c r="C27" s="120"/>
      <c r="D27" s="120"/>
      <c r="E27" s="120"/>
      <c r="F27" s="120"/>
      <c r="G27" s="120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ht="12.75">
      <c r="A28" s="71"/>
      <c r="B28" s="120"/>
      <c r="C28" s="120"/>
      <c r="D28" s="120"/>
      <c r="E28" s="120"/>
      <c r="F28" s="120"/>
      <c r="G28" s="120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ht="12.75">
      <c r="A29" s="71"/>
      <c r="B29" s="120"/>
      <c r="C29" s="120"/>
      <c r="D29" s="120"/>
      <c r="E29" s="120"/>
      <c r="F29" s="120"/>
      <c r="G29" s="120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1" spans="1:20" ht="12.75">
      <c r="A31" s="95" t="s">
        <v>18</v>
      </c>
      <c r="B31" s="96" t="str">
        <f>Erfassung!E5</f>
        <v>Task 3</v>
      </c>
      <c r="C31" s="97"/>
      <c r="D31" s="97"/>
      <c r="E31" s="97"/>
      <c r="F31" s="97"/>
      <c r="G31" s="97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9" t="s">
        <v>36</v>
      </c>
      <c r="T31" s="100">
        <f>Erfassung!E42</f>
        <v>0</v>
      </c>
    </row>
    <row r="32" spans="1:20" ht="13.5" thickBot="1">
      <c r="A32" s="70"/>
      <c r="B32" s="103"/>
      <c r="C32" s="103"/>
      <c r="D32" s="103"/>
      <c r="E32" s="103"/>
      <c r="F32" s="103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5" t="s">
        <v>37</v>
      </c>
      <c r="T32" s="106" t="e">
        <f>T31/(T33*SUM(B34:R34))*100</f>
        <v>#DIV/0!</v>
      </c>
    </row>
    <row r="33" spans="1:20" ht="13.5" thickBot="1">
      <c r="A33" s="107" t="s">
        <v>38</v>
      </c>
      <c r="B33" s="142">
        <v>0</v>
      </c>
      <c r="C33" s="135">
        <v>1</v>
      </c>
      <c r="D33" s="135">
        <v>2</v>
      </c>
      <c r="E33" s="135">
        <v>3</v>
      </c>
      <c r="F33" s="135">
        <v>4</v>
      </c>
      <c r="G33" s="135">
        <v>5</v>
      </c>
      <c r="H33" s="145">
        <v>6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113" t="s">
        <v>39</v>
      </c>
      <c r="T33" s="114">
        <f>Erfassung!E3</f>
        <v>6</v>
      </c>
    </row>
    <row r="34" spans="1:20" ht="12.75">
      <c r="A34" s="70" t="s">
        <v>40</v>
      </c>
      <c r="B34" s="143">
        <f>COUNTIF(Erfassung!$E$6:$E$41,B33)</f>
        <v>0</v>
      </c>
      <c r="C34" s="120">
        <f>COUNTIF(Erfassung!$E$6:$E$41,C33)</f>
        <v>0</v>
      </c>
      <c r="D34" s="120">
        <f>COUNTIF(Erfassung!$E$6:$E$41,D33)</f>
        <v>0</v>
      </c>
      <c r="E34" s="120">
        <f>COUNTIF(Erfassung!$E$6:$E$41,E33)</f>
        <v>0</v>
      </c>
      <c r="F34" s="120">
        <f>COUNTIF(Erfassung!$E$6:$E$41,F33)</f>
        <v>0</v>
      </c>
      <c r="G34" s="120">
        <f>COUNTIF(Erfassung!$E$6:$E$41,G33)</f>
        <v>0</v>
      </c>
      <c r="H34" s="144">
        <f>COUNTIF(Erfassung!$E$6:$E$41,H33)</f>
        <v>0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</row>
    <row r="35" spans="1:20" ht="13.5" thickBot="1">
      <c r="A35" s="115" t="s">
        <v>41</v>
      </c>
      <c r="B35" s="139" t="e">
        <f aca="true" t="shared" si="1" ref="B35:H35">B34/SUM($B$34:$R$34)*100</f>
        <v>#DIV/0!</v>
      </c>
      <c r="C35" s="140" t="e">
        <f t="shared" si="1"/>
        <v>#DIV/0!</v>
      </c>
      <c r="D35" s="140" t="e">
        <f t="shared" si="1"/>
        <v>#DIV/0!</v>
      </c>
      <c r="E35" s="140" t="e">
        <f t="shared" si="1"/>
        <v>#DIV/0!</v>
      </c>
      <c r="F35" s="140" t="e">
        <f t="shared" si="1"/>
        <v>#DIV/0!</v>
      </c>
      <c r="G35" s="140" t="e">
        <f t="shared" si="1"/>
        <v>#DIV/0!</v>
      </c>
      <c r="H35" s="141" t="e">
        <f t="shared" si="1"/>
        <v>#DIV/0!</v>
      </c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77"/>
      <c r="T35" s="78"/>
    </row>
    <row r="40" spans="1:29" ht="12.75">
      <c r="A40" s="71"/>
      <c r="B40" s="120"/>
      <c r="C40" s="120"/>
      <c r="D40" s="120"/>
      <c r="E40" s="120"/>
      <c r="F40" s="120"/>
      <c r="G40" s="120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29" ht="12.75">
      <c r="A41" s="71" t="s">
        <v>42</v>
      </c>
      <c r="B41" s="120"/>
      <c r="C41" s="120"/>
      <c r="D41" s="120"/>
      <c r="E41" s="120"/>
      <c r="F41" s="120"/>
      <c r="G41" s="12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</row>
    <row r="42" spans="1:29" ht="12.75">
      <c r="A42" s="71"/>
      <c r="B42" s="120"/>
      <c r="C42" s="120"/>
      <c r="D42" s="120"/>
      <c r="E42" s="120"/>
      <c r="F42" s="120"/>
      <c r="G42" s="120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4" spans="1:20" ht="12.75">
      <c r="A44" s="95" t="s">
        <v>19</v>
      </c>
      <c r="B44" s="96" t="str">
        <f>Erfassung!F5</f>
        <v>Task 1</v>
      </c>
      <c r="C44" s="97"/>
      <c r="D44" s="97"/>
      <c r="E44" s="97"/>
      <c r="F44" s="97"/>
      <c r="G44" s="97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9" t="s">
        <v>36</v>
      </c>
      <c r="T44" s="100">
        <f>Erfassung!F42</f>
        <v>0</v>
      </c>
    </row>
    <row r="45" spans="1:20" ht="12.75">
      <c r="A45" s="101"/>
      <c r="B45" s="102"/>
      <c r="C45" s="103"/>
      <c r="D45" s="103"/>
      <c r="E45" s="103"/>
      <c r="F45" s="103"/>
      <c r="G45" s="103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5" t="s">
        <v>37</v>
      </c>
      <c r="T45" s="106" t="e">
        <f>T44/(T46*SUM(B47:R47))*100</f>
        <v>#DIV/0!</v>
      </c>
    </row>
    <row r="46" spans="1:20" ht="12.75">
      <c r="A46" s="107" t="s">
        <v>38</v>
      </c>
      <c r="B46" s="108">
        <v>0</v>
      </c>
      <c r="C46" s="109">
        <v>1</v>
      </c>
      <c r="D46" s="109">
        <v>2</v>
      </c>
      <c r="E46" s="109">
        <v>3</v>
      </c>
      <c r="F46" s="109">
        <v>4</v>
      </c>
      <c r="G46" s="109">
        <v>5</v>
      </c>
      <c r="H46" s="109">
        <v>6</v>
      </c>
      <c r="I46" s="109">
        <v>7</v>
      </c>
      <c r="J46" s="111">
        <v>8</v>
      </c>
      <c r="K46" s="71"/>
      <c r="L46" s="71"/>
      <c r="M46" s="71"/>
      <c r="N46" s="71"/>
      <c r="O46" s="71"/>
      <c r="P46" s="71"/>
      <c r="Q46" s="71"/>
      <c r="R46" s="71"/>
      <c r="S46" s="113" t="s">
        <v>39</v>
      </c>
      <c r="T46" s="114">
        <f>Erfassung!F3</f>
        <v>8</v>
      </c>
    </row>
    <row r="47" spans="1:20" ht="12.75">
      <c r="A47" s="70" t="s">
        <v>40</v>
      </c>
      <c r="B47" s="108">
        <f>COUNTIF(Erfassung!$F$6:$F$41,B46)</f>
        <v>0</v>
      </c>
      <c r="C47" s="109">
        <f>COUNTIF(Erfassung!$F$6:$F$41,C46)</f>
        <v>0</v>
      </c>
      <c r="D47" s="109">
        <f>COUNTIF(Erfassung!$F$6:$F$41,D46)</f>
        <v>0</v>
      </c>
      <c r="E47" s="109">
        <f>COUNTIF(Erfassung!$F$6:$F$41,E46)</f>
        <v>0</v>
      </c>
      <c r="F47" s="109">
        <f>COUNTIF(Erfassung!$F$6:$F$41,F46)</f>
        <v>0</v>
      </c>
      <c r="G47" s="109">
        <f>COUNTIF(Erfassung!$F$6:$F$41,G46)</f>
        <v>0</v>
      </c>
      <c r="H47" s="109">
        <f>COUNTIF(Erfassung!$F$6:$F$41,H46)</f>
        <v>0</v>
      </c>
      <c r="I47" s="109">
        <f>COUNTIF(Erfassung!$F$6:$F$41,I46)</f>
        <v>0</v>
      </c>
      <c r="J47" s="111">
        <f>COUNTIF(Erfassung!$F$6:$F$41,J46)</f>
        <v>0</v>
      </c>
      <c r="K47" s="71"/>
      <c r="L47" s="71"/>
      <c r="M47" s="71"/>
      <c r="N47" s="71"/>
      <c r="O47" s="71"/>
      <c r="P47" s="71"/>
      <c r="Q47" s="71"/>
      <c r="R47" s="71"/>
      <c r="S47" s="71"/>
      <c r="T47" s="72"/>
    </row>
    <row r="48" spans="1:20" ht="12.75">
      <c r="A48" s="115" t="s">
        <v>41</v>
      </c>
      <c r="B48" s="116" t="e">
        <f aca="true" t="shared" si="2" ref="B48:J48">B47/SUM($B$47:$R$47)*100</f>
        <v>#DIV/0!</v>
      </c>
      <c r="C48" s="117" t="e">
        <f t="shared" si="2"/>
        <v>#DIV/0!</v>
      </c>
      <c r="D48" s="117" t="e">
        <f t="shared" si="2"/>
        <v>#DIV/0!</v>
      </c>
      <c r="E48" s="117" t="e">
        <f t="shared" si="2"/>
        <v>#DIV/0!</v>
      </c>
      <c r="F48" s="117" t="e">
        <f t="shared" si="2"/>
        <v>#DIV/0!</v>
      </c>
      <c r="G48" s="117" t="e">
        <f t="shared" si="2"/>
        <v>#DIV/0!</v>
      </c>
      <c r="H48" s="117" t="e">
        <f t="shared" si="2"/>
        <v>#DIV/0!</v>
      </c>
      <c r="I48" s="117" t="e">
        <f t="shared" si="2"/>
        <v>#DIV/0!</v>
      </c>
      <c r="J48" s="118" t="e">
        <f t="shared" si="2"/>
        <v>#DIV/0!</v>
      </c>
      <c r="K48" s="119"/>
      <c r="L48" s="119"/>
      <c r="M48" s="119"/>
      <c r="N48" s="119"/>
      <c r="O48" s="119"/>
      <c r="P48" s="119"/>
      <c r="Q48" s="119"/>
      <c r="R48" s="119"/>
      <c r="S48" s="77"/>
      <c r="T48" s="78"/>
    </row>
    <row r="52" ht="12.75">
      <c r="AH52" s="146"/>
    </row>
    <row r="54" spans="1:29" ht="12.75">
      <c r="A54" s="71"/>
      <c r="B54" s="120"/>
      <c r="C54" s="120"/>
      <c r="D54" s="120"/>
      <c r="E54" s="120"/>
      <c r="F54" s="120"/>
      <c r="G54" s="120"/>
      <c r="H54" s="71"/>
      <c r="I54" s="71"/>
      <c r="J54" s="71"/>
      <c r="K54" s="71"/>
      <c r="L54" s="71"/>
      <c r="M54" s="147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spans="1:29" ht="12.75">
      <c r="A55" s="71"/>
      <c r="B55" s="120"/>
      <c r="C55" s="120"/>
      <c r="D55" s="120"/>
      <c r="E55" s="120"/>
      <c r="F55" s="120"/>
      <c r="G55" s="120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</row>
    <row r="56" spans="1:29" ht="12.75">
      <c r="A56" s="71"/>
      <c r="B56" s="120"/>
      <c r="C56" s="120"/>
      <c r="D56" s="120"/>
      <c r="E56" s="120"/>
      <c r="F56" s="120"/>
      <c r="G56" s="120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</row>
    <row r="58" spans="1:20" ht="12.75">
      <c r="A58" s="95" t="s">
        <v>19</v>
      </c>
      <c r="B58" s="96" t="str">
        <f>Erfassung!G5</f>
        <v>Task 2</v>
      </c>
      <c r="C58" s="97"/>
      <c r="D58" s="97"/>
      <c r="E58" s="97"/>
      <c r="F58" s="97"/>
      <c r="G58" s="97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9" t="s">
        <v>36</v>
      </c>
      <c r="T58" s="100">
        <f>Erfassung!G42</f>
        <v>0</v>
      </c>
    </row>
    <row r="59" spans="1:20" ht="12.75">
      <c r="A59" s="101"/>
      <c r="B59" s="102"/>
      <c r="C59" s="103"/>
      <c r="D59" s="103"/>
      <c r="E59" s="103"/>
      <c r="F59" s="103"/>
      <c r="G59" s="103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5" t="s">
        <v>37</v>
      </c>
      <c r="T59" s="106" t="e">
        <f>T58/(T60*SUM(B61:R61))*100</f>
        <v>#DIV/0!</v>
      </c>
    </row>
    <row r="60" spans="1:20" ht="12.75">
      <c r="A60" s="107" t="s">
        <v>38</v>
      </c>
      <c r="B60" s="108">
        <v>0</v>
      </c>
      <c r="C60" s="109">
        <v>1</v>
      </c>
      <c r="D60" s="109">
        <v>2</v>
      </c>
      <c r="E60" s="109">
        <v>3</v>
      </c>
      <c r="F60" s="109">
        <v>4</v>
      </c>
      <c r="G60" s="109">
        <v>5</v>
      </c>
      <c r="H60" s="109">
        <v>6</v>
      </c>
      <c r="I60" s="111">
        <v>7</v>
      </c>
      <c r="J60" s="71"/>
      <c r="K60" s="71"/>
      <c r="L60" s="71"/>
      <c r="M60" s="71"/>
      <c r="N60" s="71"/>
      <c r="O60" s="71"/>
      <c r="P60" s="71"/>
      <c r="Q60" s="71"/>
      <c r="R60" s="71"/>
      <c r="S60" s="113" t="s">
        <v>39</v>
      </c>
      <c r="T60" s="114">
        <f>Erfassung!G3</f>
        <v>7</v>
      </c>
    </row>
    <row r="61" spans="1:20" ht="12.75">
      <c r="A61" s="70" t="s">
        <v>40</v>
      </c>
      <c r="B61" s="108">
        <f>COUNTIF(Erfassung!$G$6:$G$41,B60)</f>
        <v>0</v>
      </c>
      <c r="C61" s="109">
        <f>COUNTIF(Erfassung!$G$6:$G$41,C60)</f>
        <v>0</v>
      </c>
      <c r="D61" s="109">
        <f>COUNTIF(Erfassung!$G$6:$G$41,D60)</f>
        <v>0</v>
      </c>
      <c r="E61" s="109">
        <f>COUNTIF(Erfassung!$G$6:$G$41,E60)</f>
        <v>0</v>
      </c>
      <c r="F61" s="109">
        <f>COUNTIF(Erfassung!$G$6:$G$41,F60)</f>
        <v>0</v>
      </c>
      <c r="G61" s="109">
        <f>COUNTIF(Erfassung!$G$6:$G$41,G60)</f>
        <v>0</v>
      </c>
      <c r="H61" s="109">
        <f>COUNTIF(Erfassung!$G$6:$G$41,H60)</f>
        <v>0</v>
      </c>
      <c r="I61" s="111">
        <f>COUNTIF(Erfassung!$G$6:$G$41,I60)</f>
        <v>0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</row>
    <row r="62" spans="1:20" ht="12.75">
      <c r="A62" s="115" t="s">
        <v>41</v>
      </c>
      <c r="B62" s="116" t="e">
        <f aca="true" t="shared" si="3" ref="B62:I62">B61/SUM($B$61:$R$61)*100</f>
        <v>#DIV/0!</v>
      </c>
      <c r="C62" s="117" t="e">
        <f t="shared" si="3"/>
        <v>#DIV/0!</v>
      </c>
      <c r="D62" s="117" t="e">
        <f t="shared" si="3"/>
        <v>#DIV/0!</v>
      </c>
      <c r="E62" s="117" t="e">
        <f t="shared" si="3"/>
        <v>#DIV/0!</v>
      </c>
      <c r="F62" s="117" t="e">
        <f t="shared" si="3"/>
        <v>#DIV/0!</v>
      </c>
      <c r="G62" s="117" t="e">
        <f t="shared" si="3"/>
        <v>#DIV/0!</v>
      </c>
      <c r="H62" s="117" t="e">
        <f t="shared" si="3"/>
        <v>#DIV/0!</v>
      </c>
      <c r="I62" s="118" t="e">
        <f t="shared" si="3"/>
        <v>#DIV/0!</v>
      </c>
      <c r="J62" s="119"/>
      <c r="K62" s="119"/>
      <c r="L62" s="119"/>
      <c r="M62" s="119"/>
      <c r="N62" s="119"/>
      <c r="O62" s="119"/>
      <c r="P62" s="119"/>
      <c r="Q62" s="119"/>
      <c r="R62" s="119"/>
      <c r="S62" s="77"/>
      <c r="T62" s="78"/>
    </row>
    <row r="68" spans="1:29" ht="12.75">
      <c r="A68" s="71"/>
      <c r="B68" s="120"/>
      <c r="C68" s="120"/>
      <c r="D68" s="120"/>
      <c r="E68" s="120"/>
      <c r="F68" s="120"/>
      <c r="G68" s="120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</row>
    <row r="69" spans="1:29" ht="12.75">
      <c r="A69" s="71"/>
      <c r="B69" s="120"/>
      <c r="C69" s="120"/>
      <c r="D69" s="120"/>
      <c r="E69" s="120"/>
      <c r="F69" s="120"/>
      <c r="G69" s="120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</row>
    <row r="70" spans="1:29" ht="12.75">
      <c r="A70" s="71"/>
      <c r="B70" s="120"/>
      <c r="C70" s="120"/>
      <c r="D70" s="120"/>
      <c r="E70" s="120"/>
      <c r="F70" s="120"/>
      <c r="G70" s="120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</row>
    <row r="72" spans="1:20" ht="12.75">
      <c r="A72" s="95" t="s">
        <v>43</v>
      </c>
      <c r="B72" s="96"/>
      <c r="C72" s="97"/>
      <c r="D72" s="97"/>
      <c r="E72" s="97"/>
      <c r="F72" s="97"/>
      <c r="G72" s="97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9" t="s">
        <v>36</v>
      </c>
      <c r="T72" s="100">
        <f>Erfassung!H42</f>
        <v>0</v>
      </c>
    </row>
    <row r="73" spans="1:20" ht="12.75">
      <c r="A73" s="70"/>
      <c r="B73" s="103"/>
      <c r="C73" s="103"/>
      <c r="D73" s="103"/>
      <c r="E73" s="103"/>
      <c r="F73" s="103"/>
      <c r="G73" s="103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5" t="s">
        <v>37</v>
      </c>
      <c r="T73" s="106" t="e">
        <f>T72/(T74*SUM(B75:G75))*100</f>
        <v>#DIV/0!</v>
      </c>
    </row>
    <row r="74" spans="1:20" ht="12.75">
      <c r="A74" s="107" t="s">
        <v>38</v>
      </c>
      <c r="B74" s="121">
        <v>0</v>
      </c>
      <c r="C74" s="110">
        <v>1</v>
      </c>
      <c r="D74" s="110">
        <v>2</v>
      </c>
      <c r="E74" s="110">
        <v>3</v>
      </c>
      <c r="F74" s="125">
        <v>4</v>
      </c>
      <c r="G74" s="126">
        <v>5</v>
      </c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71"/>
      <c r="S74" s="113" t="s">
        <v>39</v>
      </c>
      <c r="T74" s="114">
        <f>Erfassung!H3</f>
        <v>5</v>
      </c>
    </row>
    <row r="75" spans="1:20" ht="12.75">
      <c r="A75" s="70" t="s">
        <v>40</v>
      </c>
      <c r="B75" s="108">
        <f>COUNTIF(Erfassung!$H$6:$H$41,B74)</f>
        <v>0</v>
      </c>
      <c r="C75" s="109">
        <f>COUNTIF(Erfassung!$H$6:$H$41,C74)</f>
        <v>0</v>
      </c>
      <c r="D75" s="109">
        <f>COUNTIF(Erfassung!$H$6:$H$41,D74)</f>
        <v>0</v>
      </c>
      <c r="E75" s="109">
        <f>COUNTIF(Erfassung!$H$6:$H$41,E74)</f>
        <v>0</v>
      </c>
      <c r="F75" s="109">
        <f>COUNTIF(Erfassung!$H$6:$H$41,F74)</f>
        <v>0</v>
      </c>
      <c r="G75" s="111">
        <f>COUNTIF(Erfassung!$H$6:$H$41,G74)</f>
        <v>0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71"/>
      <c r="S75" s="71"/>
      <c r="T75" s="72"/>
    </row>
    <row r="76" spans="1:20" ht="12.75">
      <c r="A76" s="115" t="s">
        <v>41</v>
      </c>
      <c r="B76" s="116" t="e">
        <f aca="true" t="shared" si="4" ref="B76:G76">B75/SUM($B$88:$R$88)*100</f>
        <v>#DIV/0!</v>
      </c>
      <c r="C76" s="117" t="e">
        <f t="shared" si="4"/>
        <v>#DIV/0!</v>
      </c>
      <c r="D76" s="117" t="e">
        <f t="shared" si="4"/>
        <v>#DIV/0!</v>
      </c>
      <c r="E76" s="117" t="e">
        <f t="shared" si="4"/>
        <v>#DIV/0!</v>
      </c>
      <c r="F76" s="117" t="e">
        <f t="shared" si="4"/>
        <v>#DIV/0!</v>
      </c>
      <c r="G76" s="118" t="e">
        <f t="shared" si="4"/>
        <v>#DIV/0!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19"/>
      <c r="S76" s="77"/>
      <c r="T76" s="78"/>
    </row>
    <row r="81" spans="1:29" ht="12.75">
      <c r="A81" s="71"/>
      <c r="B81" s="120"/>
      <c r="C81" s="120"/>
      <c r="D81" s="120"/>
      <c r="E81" s="120"/>
      <c r="F81" s="120"/>
      <c r="G81" s="120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ht="12.75">
      <c r="A82" s="71"/>
      <c r="B82" s="120"/>
      <c r="C82" s="120"/>
      <c r="D82" s="120"/>
      <c r="E82" s="120"/>
      <c r="F82" s="120"/>
      <c r="G82" s="120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29" ht="12.75">
      <c r="A83" s="71"/>
      <c r="B83" s="120"/>
      <c r="C83" s="120"/>
      <c r="D83" s="120"/>
      <c r="E83" s="120"/>
      <c r="F83" s="120"/>
      <c r="G83" s="120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</row>
    <row r="85" spans="1:20" ht="12.75">
      <c r="A85" s="95" t="s">
        <v>44</v>
      </c>
      <c r="B85" s="96"/>
      <c r="C85" s="97"/>
      <c r="D85" s="97"/>
      <c r="E85" s="97"/>
      <c r="F85" s="97"/>
      <c r="G85" s="97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9" t="s">
        <v>36</v>
      </c>
      <c r="T85" s="100">
        <f>Erfassung!I42</f>
        <v>0</v>
      </c>
    </row>
    <row r="86" spans="1:20" ht="12.75">
      <c r="A86" s="70"/>
      <c r="B86" s="103"/>
      <c r="C86" s="103"/>
      <c r="D86" s="103"/>
      <c r="E86" s="103"/>
      <c r="F86" s="103"/>
      <c r="G86" s="103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5" t="s">
        <v>37</v>
      </c>
      <c r="T86" s="106" t="e">
        <f>T85/(T87*SUM(B88:L88))*100</f>
        <v>#DIV/0!</v>
      </c>
    </row>
    <row r="87" spans="1:20" ht="12.75">
      <c r="A87" s="107" t="s">
        <v>38</v>
      </c>
      <c r="B87" s="121">
        <v>0</v>
      </c>
      <c r="C87" s="110">
        <v>1</v>
      </c>
      <c r="D87" s="110">
        <v>2</v>
      </c>
      <c r="E87" s="110">
        <v>3</v>
      </c>
      <c r="F87" s="125">
        <v>4</v>
      </c>
      <c r="G87" s="125">
        <v>5</v>
      </c>
      <c r="H87" s="110">
        <v>6</v>
      </c>
      <c r="I87" s="110">
        <v>7</v>
      </c>
      <c r="J87" s="110">
        <v>8</v>
      </c>
      <c r="K87" s="110">
        <v>9</v>
      </c>
      <c r="L87" s="126">
        <v>10</v>
      </c>
      <c r="M87" s="127"/>
      <c r="N87" s="127"/>
      <c r="O87" s="127"/>
      <c r="P87" s="127"/>
      <c r="Q87" s="127"/>
      <c r="R87" s="71"/>
      <c r="S87" s="113" t="s">
        <v>39</v>
      </c>
      <c r="T87" s="114">
        <f>Erfassung!I3</f>
        <v>10</v>
      </c>
    </row>
    <row r="88" spans="1:20" ht="12.75">
      <c r="A88" s="70" t="s">
        <v>40</v>
      </c>
      <c r="B88" s="108">
        <f>COUNTIF(Erfassung!$I$6:$I$41,B87)</f>
        <v>0</v>
      </c>
      <c r="C88" s="109">
        <f>COUNTIF(Erfassung!$I$6:$I$41,C87)</f>
        <v>0</v>
      </c>
      <c r="D88" s="109">
        <f>COUNTIF(Erfassung!$I$6:$I$41,D87)</f>
        <v>0</v>
      </c>
      <c r="E88" s="109">
        <f>COUNTIF(Erfassung!$I$6:$I$41,E87)</f>
        <v>0</v>
      </c>
      <c r="F88" s="129">
        <f>COUNTIF(Erfassung!$I$6:$I$41,F87)</f>
        <v>0</v>
      </c>
      <c r="G88" s="129">
        <f>COUNTIF(Erfassung!$I$6:$I$41,G87)</f>
        <v>0</v>
      </c>
      <c r="H88" s="109">
        <f>COUNTIF(Erfassung!$I$6:$I$41,H87)</f>
        <v>0</v>
      </c>
      <c r="I88" s="109">
        <f>COUNTIF(Erfassung!$I$6:$I$41,I87)</f>
        <v>0</v>
      </c>
      <c r="J88" s="109">
        <f>COUNTIF(Erfassung!$I$6:$I$41,J87)</f>
        <v>0</v>
      </c>
      <c r="K88" s="109">
        <f>COUNTIF(Erfassung!$I$6:$I$41,K87)</f>
        <v>0</v>
      </c>
      <c r="L88" s="130">
        <f>COUNTIF(Erfassung!$I$6:$I$41,L87)</f>
        <v>0</v>
      </c>
      <c r="M88" s="127"/>
      <c r="N88" s="127"/>
      <c r="O88" s="127"/>
      <c r="P88" s="127"/>
      <c r="Q88" s="127"/>
      <c r="R88" s="71"/>
      <c r="S88" s="71"/>
      <c r="T88" s="72"/>
    </row>
    <row r="89" spans="1:20" ht="12.75">
      <c r="A89" s="115" t="s">
        <v>41</v>
      </c>
      <c r="B89" s="116" t="e">
        <f aca="true" t="shared" si="5" ref="B89:G89">B88/SUM($B$88:$R$88)*100</f>
        <v>#DIV/0!</v>
      </c>
      <c r="C89" s="117" t="e">
        <f t="shared" si="5"/>
        <v>#DIV/0!</v>
      </c>
      <c r="D89" s="117" t="e">
        <f t="shared" si="5"/>
        <v>#DIV/0!</v>
      </c>
      <c r="E89" s="117" t="e">
        <f t="shared" si="5"/>
        <v>#DIV/0!</v>
      </c>
      <c r="F89" s="117" t="e">
        <f t="shared" si="5"/>
        <v>#DIV/0!</v>
      </c>
      <c r="G89" s="117" t="e">
        <f t="shared" si="5"/>
        <v>#DIV/0!</v>
      </c>
      <c r="H89" s="117" t="e">
        <f>H88/SUM($B$88:$R$88)*100</f>
        <v>#DIV/0!</v>
      </c>
      <c r="I89" s="117" t="e">
        <f>I88/SUM($B$88:$R$88)*100</f>
        <v>#DIV/0!</v>
      </c>
      <c r="J89" s="117" t="e">
        <f>J88/SUM($B$88:$R$88)*100</f>
        <v>#DIV/0!</v>
      </c>
      <c r="K89" s="117" t="e">
        <f>K88/SUM($B$88:$R$88)*100</f>
        <v>#DIV/0!</v>
      </c>
      <c r="L89" s="118" t="e">
        <f>L88/SUM($B$88:$R$88)*100</f>
        <v>#DIV/0!</v>
      </c>
      <c r="M89" s="128"/>
      <c r="N89" s="128"/>
      <c r="O89" s="128"/>
      <c r="P89" s="128"/>
      <c r="Q89" s="128"/>
      <c r="R89" s="119"/>
      <c r="S89" s="77"/>
      <c r="T89" s="78"/>
    </row>
    <row r="92" ht="12.75">
      <c r="N92" s="146"/>
    </row>
    <row r="94" spans="1:29" ht="12.75">
      <c r="A94" s="71"/>
      <c r="B94" s="120"/>
      <c r="C94" s="120"/>
      <c r="D94" s="120"/>
      <c r="E94" s="120"/>
      <c r="F94" s="120"/>
      <c r="G94" s="120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</row>
    <row r="95" spans="1:29" ht="12.75">
      <c r="A95" s="71"/>
      <c r="B95" s="120"/>
      <c r="C95" s="120"/>
      <c r="D95" s="120"/>
      <c r="E95" s="120"/>
      <c r="F95" s="120"/>
      <c r="G95" s="120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</row>
    <row r="96" spans="1:29" ht="12.75">
      <c r="A96" s="71"/>
      <c r="B96" s="120"/>
      <c r="C96" s="120"/>
      <c r="D96" s="120"/>
      <c r="E96" s="120"/>
      <c r="F96" s="120"/>
      <c r="G96" s="120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</row>
    <row r="98" spans="1:20" ht="12.75">
      <c r="A98" s="95" t="s">
        <v>21</v>
      </c>
      <c r="B98" s="96" t="str">
        <f>Erfassung!J5</f>
        <v>Task 1</v>
      </c>
      <c r="C98" s="97"/>
      <c r="D98" s="97"/>
      <c r="E98" s="97"/>
      <c r="F98" s="97"/>
      <c r="G98" s="97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9" t="s">
        <v>36</v>
      </c>
      <c r="T98" s="100">
        <f>Erfassung!J42</f>
        <v>0</v>
      </c>
    </row>
    <row r="99" spans="1:20" ht="13.5" thickBot="1">
      <c r="A99" s="101"/>
      <c r="B99" s="102"/>
      <c r="C99" s="103"/>
      <c r="D99" s="103"/>
      <c r="E99" s="103"/>
      <c r="F99" s="103"/>
      <c r="G99" s="103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5" t="s">
        <v>37</v>
      </c>
      <c r="T99" s="106" t="e">
        <f>T98/(T100*SUM(B101:R101))*100</f>
        <v>#DIV/0!</v>
      </c>
    </row>
    <row r="100" spans="1:20" ht="13.5" thickBot="1">
      <c r="A100" s="107" t="s">
        <v>38</v>
      </c>
      <c r="B100" s="133">
        <v>0</v>
      </c>
      <c r="C100" s="134">
        <v>1</v>
      </c>
      <c r="D100" s="134">
        <v>2</v>
      </c>
      <c r="E100" s="134">
        <v>3</v>
      </c>
      <c r="F100" s="134">
        <v>4</v>
      </c>
      <c r="G100" s="136">
        <v>5</v>
      </c>
      <c r="H100" s="127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113" t="s">
        <v>39</v>
      </c>
      <c r="T100" s="114">
        <f>Erfassung!J3</f>
        <v>5</v>
      </c>
    </row>
    <row r="101" spans="1:20" ht="12.75">
      <c r="A101" s="70" t="s">
        <v>40</v>
      </c>
      <c r="B101" s="137">
        <f>COUNTIF(Erfassung!$J$6:$J$41,B100)</f>
        <v>0</v>
      </c>
      <c r="C101" s="109">
        <f>COUNTIF(Erfassung!$J$6:$J$41,C100)</f>
        <v>0</v>
      </c>
      <c r="D101" s="109">
        <f>COUNTIF(Erfassung!$J$6:$J$41,D100)</f>
        <v>0</v>
      </c>
      <c r="E101" s="109">
        <f>COUNTIF(Erfassung!$J$6:$J$41,E100)</f>
        <v>0</v>
      </c>
      <c r="F101" s="109">
        <f>COUNTIF(Erfassung!$J$6:$J$41,F100)</f>
        <v>0</v>
      </c>
      <c r="G101" s="138">
        <f>COUNTIF(Erfassung!$J$6:$J$41,G100)</f>
        <v>0</v>
      </c>
      <c r="H101" s="127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2"/>
    </row>
    <row r="102" spans="1:20" ht="13.5" thickBot="1">
      <c r="A102" s="115" t="s">
        <v>41</v>
      </c>
      <c r="B102" s="139" t="e">
        <f aca="true" t="shared" si="6" ref="B102:G102">B101/SUM($B$34:$R$34)*100</f>
        <v>#DIV/0!</v>
      </c>
      <c r="C102" s="140" t="e">
        <f t="shared" si="6"/>
        <v>#DIV/0!</v>
      </c>
      <c r="D102" s="140" t="e">
        <f t="shared" si="6"/>
        <v>#DIV/0!</v>
      </c>
      <c r="E102" s="140" t="e">
        <f t="shared" si="6"/>
        <v>#DIV/0!</v>
      </c>
      <c r="F102" s="140" t="e">
        <f t="shared" si="6"/>
        <v>#DIV/0!</v>
      </c>
      <c r="G102" s="141" t="e">
        <f t="shared" si="6"/>
        <v>#DIV/0!</v>
      </c>
      <c r="H102" s="132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77"/>
      <c r="T102" s="78"/>
    </row>
    <row r="108" spans="1:29" ht="12.75">
      <c r="A108" s="71"/>
      <c r="B108" s="120"/>
      <c r="C108" s="120"/>
      <c r="D108" s="120"/>
      <c r="E108" s="120"/>
      <c r="F108" s="120"/>
      <c r="G108" s="120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</row>
    <row r="109" spans="1:29" ht="12.75">
      <c r="A109" s="71"/>
      <c r="B109" s="120"/>
      <c r="C109" s="120"/>
      <c r="D109" s="120"/>
      <c r="E109" s="120"/>
      <c r="F109" s="120"/>
      <c r="G109" s="120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</row>
    <row r="110" spans="1:29" ht="12.75">
      <c r="A110" s="71"/>
      <c r="B110" s="120"/>
      <c r="C110" s="120"/>
      <c r="D110" s="120"/>
      <c r="E110" s="120"/>
      <c r="F110" s="120"/>
      <c r="G110" s="120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</row>
    <row r="112" spans="1:20" ht="12.75">
      <c r="A112" s="95" t="s">
        <v>21</v>
      </c>
      <c r="B112" s="96" t="str">
        <f>Erfassung!K5</f>
        <v>Task 2</v>
      </c>
      <c r="C112" s="97"/>
      <c r="D112" s="97"/>
      <c r="E112" s="97"/>
      <c r="F112" s="97"/>
      <c r="G112" s="97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9" t="s">
        <v>36</v>
      </c>
      <c r="T112" s="100">
        <f>Erfassung!K42</f>
        <v>0</v>
      </c>
    </row>
    <row r="113" spans="1:20" ht="13.5" thickBot="1">
      <c r="A113" s="101"/>
      <c r="B113" s="102"/>
      <c r="C113" s="103"/>
      <c r="D113" s="103"/>
      <c r="E113" s="103"/>
      <c r="F113" s="103"/>
      <c r="G113" s="103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5" t="s">
        <v>37</v>
      </c>
      <c r="T113" s="106" t="e">
        <f>T112/(T114*SUM(B115:R115))*100</f>
        <v>#DIV/0!</v>
      </c>
    </row>
    <row r="114" spans="1:20" ht="13.5" thickBot="1">
      <c r="A114" s="107" t="s">
        <v>38</v>
      </c>
      <c r="B114" s="133">
        <v>0</v>
      </c>
      <c r="C114" s="134">
        <v>1</v>
      </c>
      <c r="D114" s="134">
        <v>2</v>
      </c>
      <c r="E114" s="134">
        <v>3</v>
      </c>
      <c r="F114" s="134">
        <v>4</v>
      </c>
      <c r="G114" s="134">
        <v>5</v>
      </c>
      <c r="H114" s="134">
        <v>6</v>
      </c>
      <c r="I114" s="134">
        <v>7</v>
      </c>
      <c r="J114" s="134">
        <v>8</v>
      </c>
      <c r="K114" s="134">
        <v>9</v>
      </c>
      <c r="L114" s="145">
        <v>10</v>
      </c>
      <c r="M114" s="71"/>
      <c r="N114" s="71"/>
      <c r="O114" s="71"/>
      <c r="P114" s="71"/>
      <c r="Q114" s="71"/>
      <c r="R114" s="71"/>
      <c r="S114" s="113" t="s">
        <v>39</v>
      </c>
      <c r="T114" s="114">
        <f>Erfassung!K3</f>
        <v>10</v>
      </c>
    </row>
    <row r="115" spans="1:20" ht="12.75">
      <c r="A115" s="70" t="s">
        <v>40</v>
      </c>
      <c r="B115" s="137">
        <f>COUNTIF(Erfassung!$K$6:$K$41,B114)</f>
        <v>0</v>
      </c>
      <c r="C115" s="109">
        <f>COUNTIF(Erfassung!$K$6:$K$41,C114)</f>
        <v>0</v>
      </c>
      <c r="D115" s="109">
        <f>COUNTIF(Erfassung!$K$6:$K$41,D114)</f>
        <v>0</v>
      </c>
      <c r="E115" s="109">
        <f>COUNTIF(Erfassung!$K$6:$K$41,E114)</f>
        <v>0</v>
      </c>
      <c r="F115" s="109">
        <f>COUNTIF(Erfassung!$K$6:$K$41,F114)</f>
        <v>0</v>
      </c>
      <c r="G115" s="109">
        <f>COUNTIF(Erfassung!$K$6:$K$41,G114)</f>
        <v>0</v>
      </c>
      <c r="H115" s="109">
        <f>COUNTIF(Erfassung!$K$6:$K$41,H114)</f>
        <v>0</v>
      </c>
      <c r="I115" s="109">
        <f>COUNTIF(Erfassung!$K$6:$K$41,I114)</f>
        <v>0</v>
      </c>
      <c r="J115" s="109">
        <f>COUNTIF(Erfassung!$K$6:$K$41,J114)</f>
        <v>0</v>
      </c>
      <c r="K115" s="109">
        <f>COUNTIF(Erfassung!$K$6:$K$41,K114)</f>
        <v>0</v>
      </c>
      <c r="L115" s="144">
        <f>COUNTIF(Erfassung!$K$6:$K$41,L114)</f>
        <v>0</v>
      </c>
      <c r="M115" s="71"/>
      <c r="N115" s="71"/>
      <c r="O115" s="71"/>
      <c r="P115" s="71"/>
      <c r="Q115" s="71"/>
      <c r="R115" s="71"/>
      <c r="S115" s="71"/>
      <c r="T115" s="72"/>
    </row>
    <row r="116" spans="1:20" ht="13.5" thickBot="1">
      <c r="A116" s="115" t="s">
        <v>41</v>
      </c>
      <c r="B116" s="139" t="e">
        <f>B115/SUM($B$115:$R$115)*100</f>
        <v>#DIV/0!</v>
      </c>
      <c r="C116" s="140" t="e">
        <f>C115/SUM($B$115:$R$115)*100</f>
        <v>#DIV/0!</v>
      </c>
      <c r="D116" s="140" t="e">
        <f>D115/SUM($B$115:$R$115)*100</f>
        <v>#DIV/0!</v>
      </c>
      <c r="E116" s="140" t="e">
        <f aca="true" t="shared" si="7" ref="E116:L116">E115/SUM($B$115:$R$115)*100</f>
        <v>#DIV/0!</v>
      </c>
      <c r="F116" s="140" t="e">
        <f t="shared" si="7"/>
        <v>#DIV/0!</v>
      </c>
      <c r="G116" s="140" t="e">
        <f t="shared" si="7"/>
        <v>#DIV/0!</v>
      </c>
      <c r="H116" s="140" t="e">
        <f t="shared" si="7"/>
        <v>#DIV/0!</v>
      </c>
      <c r="I116" s="140" t="e">
        <f t="shared" si="7"/>
        <v>#DIV/0!</v>
      </c>
      <c r="J116" s="140" t="e">
        <f t="shared" si="7"/>
        <v>#DIV/0!</v>
      </c>
      <c r="K116" s="140" t="e">
        <f t="shared" si="7"/>
        <v>#DIV/0!</v>
      </c>
      <c r="L116" s="141" t="e">
        <f t="shared" si="7"/>
        <v>#DIV/0!</v>
      </c>
      <c r="M116" s="119"/>
      <c r="N116" s="119"/>
      <c r="O116" s="119"/>
      <c r="P116" s="119"/>
      <c r="Q116" s="119"/>
      <c r="R116" s="119"/>
      <c r="S116" s="77"/>
      <c r="T116" s="78"/>
    </row>
    <row r="122" spans="1:20" ht="12.75">
      <c r="A122" s="71"/>
      <c r="B122" s="120"/>
      <c r="C122" s="120"/>
      <c r="D122" s="120"/>
      <c r="E122" s="120"/>
      <c r="F122" s="120"/>
      <c r="G122" s="120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1:20" ht="12.75">
      <c r="A123" s="71"/>
      <c r="B123" s="120"/>
      <c r="C123" s="120"/>
      <c r="D123" s="120"/>
      <c r="E123" s="120"/>
      <c r="F123" s="120"/>
      <c r="G123" s="120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</sheetData>
  <sheetProtection password="C8F0" sheet="1" objects="1" scenarios="1" selectLockedCells="1" selectUnlockedCells="1"/>
  <printOptions horizontalCentered="1"/>
  <pageMargins left="0.5902777777777778" right="0.5902777777777778" top="0.7875" bottom="0.5902777777777778" header="0.5118055555555555" footer="0.5118055555555555"/>
  <pageSetup fitToHeight="4" fitToWidth="1" horizontalDpi="300" verticalDpi="300" orientation="portrait" paperSize="9" scale="55" r:id="rId2"/>
  <rowBreaks count="2" manualBreakCount="2">
    <brk id="40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Bauer</dc:creator>
  <cp:keywords/>
  <dc:description/>
  <cp:lastModifiedBy/>
  <cp:lastPrinted>2011-09-26T08:39:51Z</cp:lastPrinted>
  <dcterms:created xsi:type="dcterms:W3CDTF">2011-09-21T15:06:29Z</dcterms:created>
  <dcterms:modified xsi:type="dcterms:W3CDTF">2011-09-26T11:50:04Z</dcterms:modified>
  <cp:category/>
  <cp:version/>
  <cp:contentType/>
  <cp:contentStatus/>
</cp:coreProperties>
</file>